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CTAS PUBLICAS (TRANSP)\"/>
    </mc:Choice>
  </mc:AlternateContent>
  <bookViews>
    <workbookView xWindow="0" yWindow="0" windowWidth="20490" windowHeight="7755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66" i="1" l="1"/>
  <c r="G61" i="1"/>
  <c r="G65" i="1" s="1"/>
  <c r="G59" i="1"/>
  <c r="G56" i="1"/>
  <c r="G49" i="1"/>
  <c r="C46" i="1"/>
  <c r="C40" i="1"/>
  <c r="C36" i="1"/>
  <c r="C35" i="1"/>
  <c r="G32" i="1"/>
  <c r="C31" i="1"/>
  <c r="G26" i="1"/>
  <c r="C26" i="1"/>
  <c r="C65" i="1" s="1"/>
  <c r="C72" i="1" s="1"/>
  <c r="C12" i="1"/>
  <c r="G10" i="1"/>
  <c r="C9" i="1"/>
  <c r="G8" i="1"/>
  <c r="C7" i="1"/>
  <c r="G5" i="1"/>
  <c r="G72" i="1" l="1"/>
  <c r="G74" i="1" s="1"/>
</calcChain>
</file>

<file path=xl/sharedStrings.xml><?xml version="1.0" encoding="utf-8"?>
<sst xmlns="http://schemas.openxmlformats.org/spreadsheetml/2006/main" count="104" uniqueCount="104">
  <si>
    <t>MUNICIPIO DE SAN JUANITO DE ESCOBEDO JALISCO</t>
  </si>
  <si>
    <t>ESTADO DE INGRESOS Y EGRESOS</t>
  </si>
  <si>
    <t>DEL 1 AL 30 DE NOVIEMBRE DE 2015</t>
  </si>
  <si>
    <t>I N G R E S O S</t>
  </si>
  <si>
    <t>E  G  R  E  S  O  S</t>
  </si>
  <si>
    <t>EXISTENCIAS AL 1 DE NOVIEMBRE DE 2015</t>
  </si>
  <si>
    <t>SERVICIOS PERSONALES</t>
  </si>
  <si>
    <t>DIETAS</t>
  </si>
  <si>
    <t>I M P U ES T O S</t>
  </si>
  <si>
    <t>SUELDOS BASE AL PERSONAL PERMANENTE</t>
  </si>
  <si>
    <t>PREDIOS RUSTICOS</t>
  </si>
  <si>
    <t>SUELDOS BASE AL PERSONAL EVENTUAL</t>
  </si>
  <si>
    <t>PREDIOS URBANOS</t>
  </si>
  <si>
    <t>INDEMNIZACIONES</t>
  </si>
  <si>
    <t>ADQUISICION DE DEPTOS, VIVIENDAS,Y CASAS P/HBITA</t>
  </si>
  <si>
    <t>MATERIALES Y SUMINISTROS</t>
  </si>
  <si>
    <t>MATERIALES UTILIES Y EQUIPOS MENORES DE OFICINA</t>
  </si>
  <si>
    <t>D E R E C H O S</t>
  </si>
  <si>
    <t>METRIALES Y UTILES DE IMPRESIÓN Y REPRODUCCION</t>
  </si>
  <si>
    <t>PUESTOS PERMANENTES Y EVENTUALES</t>
  </si>
  <si>
    <t>MATERIALES, UTILES Y EQUIPOS MENORESD DE LA TEC</t>
  </si>
  <si>
    <t>LIC PERMISOS DE GIROS CON VENTA DE BEBIDAS A</t>
  </si>
  <si>
    <t>MATERIAL IMPRESO E INFORMACION DIGITAL</t>
  </si>
  <si>
    <t>DESIGNACION DE NUMERO OFICIAL</t>
  </si>
  <si>
    <t>MATERIAL DE LIMPIEZA</t>
  </si>
  <si>
    <t>INHUMACIONES Y REINHUMACIONES</t>
  </si>
  <si>
    <t>MATERIALES PARA EL REGISTRO E IDENTIFICACION</t>
  </si>
  <si>
    <t>SERVICIO DOMESTICO</t>
  </si>
  <si>
    <t>PRODUCTOS ALIMENTICIOS PARA PERSONAS</t>
  </si>
  <si>
    <t>20% PARA EL SANEAMIENTO DE AGUS RESIDUALES</t>
  </si>
  <si>
    <t>PRODUCTOS MINERALES NO METALICOS</t>
  </si>
  <si>
    <t>3 % PARA LA INFRAESTRUCTURA BASICA EXISTENTE</t>
  </si>
  <si>
    <t>CEMENTO Y PRODUCTOS DE CONCRETO</t>
  </si>
  <si>
    <t>AUTORIZACION DE MATANZA</t>
  </si>
  <si>
    <t>CAL, YESO Y PRODUCTOS DE YESO</t>
  </si>
  <si>
    <t>EXPEDICION DE CERTIF. CERTIFICACIONES CONST COP</t>
  </si>
  <si>
    <t>MATERIAL ELECTRICO Y ELECTRONICO</t>
  </si>
  <si>
    <t>CERTIFICACIONS CATASTRALES</t>
  </si>
  <si>
    <t>OTROS MATERIALES Y ART. DE CONST. Y REPARAC.</t>
  </si>
  <si>
    <t>REVISION Y AUTORIZACION DE AVALUOS</t>
  </si>
  <si>
    <t>FERTILIZANTES, PESTICIDAS Y OTROS AGROQUIMICOS</t>
  </si>
  <si>
    <t>MEDICINAS Y PRODUCTOS FARMACEUTUICOS</t>
  </si>
  <si>
    <t>MATERIALES, ACCESORIOS Y SUMINISTROS MEDICOS</t>
  </si>
  <si>
    <t>PRODUCTOS</t>
  </si>
  <si>
    <t>COMBUSTIBLES, LUBRICANTES Y ADITIVOS</t>
  </si>
  <si>
    <t>FORMAS Y EDICIONES IMPRESAS</t>
  </si>
  <si>
    <t>VESTUARIO Y UNIFORMES</t>
  </si>
  <si>
    <t>OTROS PRODUCTOS NO ESPECIFICADOS</t>
  </si>
  <si>
    <t>PRENDAS DE SEGURIDAD Y PROTECCION PERSONAL</t>
  </si>
  <si>
    <t>HERRAMIENTAS MENORES</t>
  </si>
  <si>
    <t>REFACC. Y ACCESORIOS MENORES DE EQ. DE TRANSP.</t>
  </si>
  <si>
    <t>APROVECHAMIENTOS</t>
  </si>
  <si>
    <t>REFACC. Y ACCESORIOS MENORES DE EQ. DE MAQUIN</t>
  </si>
  <si>
    <t>MULTAS</t>
  </si>
  <si>
    <t>SERVICIOS GENERALES</t>
  </si>
  <si>
    <t>ENERGIA ELECTRICA</t>
  </si>
  <si>
    <t xml:space="preserve">GAS </t>
  </si>
  <si>
    <t>PARTICIPCIONES</t>
  </si>
  <si>
    <t>AGUA</t>
  </si>
  <si>
    <t>PARTICIPACIONES FEDERALES</t>
  </si>
  <si>
    <t>TELEFONIA TRADICIONAL</t>
  </si>
  <si>
    <t>PARTICIPACIONES ESTATALES</t>
  </si>
  <si>
    <t>ARRENDAMIENTO DE TERRENOS</t>
  </si>
  <si>
    <t>ARRENDAMIENTO DE EDIFICIOS</t>
  </si>
  <si>
    <t>ARRENDAMIENTO DE MOBILIARIO Y EQUIPO DE ADMON</t>
  </si>
  <si>
    <t>APORTACIONES</t>
  </si>
  <si>
    <t>SERVICIOS LEGALES, DE CONTABILIDAD, AUDITORIA Y</t>
  </si>
  <si>
    <t>APORTA. DEL FONDO DE INFRAESTRUCTURA</t>
  </si>
  <si>
    <t>SERVICIOS, FINANCIEROS Y BANCARIOS</t>
  </si>
  <si>
    <t>RENDIMEINTOS FINANCIEROS DEL FONDO DE INFRAES</t>
  </si>
  <si>
    <t>INSTALACION, REPACION DE MOBILIARIO  Y EQ. ADMIN</t>
  </si>
  <si>
    <t>APORT. DEL FONDO DE FORTALECIMIENTO M</t>
  </si>
  <si>
    <t>INST. REPARAC. Y MANT. DE EQUIPO DE COMPUTO</t>
  </si>
  <si>
    <t>REPARACION Y MANT. DE EQUIPO DE TRANSPORTE</t>
  </si>
  <si>
    <t>REPARACION Y MANT. DE MAQUINARIA, OTROS EQUIP</t>
  </si>
  <si>
    <t>CONVENIOS</t>
  </si>
  <si>
    <t>DIFUSION POR RADIO TV. Y OTROS MEDIOS DE MENSAJE</t>
  </si>
  <si>
    <t>VIATICOS EN EL PAIS</t>
  </si>
  <si>
    <t>GASTOS DE ORDEN SOCIAL Y CULTURAL</t>
  </si>
  <si>
    <t>TRANSFERENCIAS ASIGNACIONES SUBSIDIOS</t>
  </si>
  <si>
    <t>TRANFERENCIAS OTORGADAS A ENTIDADES PARAEST</t>
  </si>
  <si>
    <t>AYUDAS SOCIALES A PERSONAS</t>
  </si>
  <si>
    <t>BECAS Y OTRAS AYUDAS PARA PROG. DE CAPACITA</t>
  </si>
  <si>
    <t>AYUDAS SOCIALES A INSTITUCIONES DE ENSEÑANZA</t>
  </si>
  <si>
    <t>AYUDAS A INSTITUCIONES SIN FINES DE LUCRO</t>
  </si>
  <si>
    <t>JUBILACIONES</t>
  </si>
  <si>
    <t>BIENES MUEMBLES E INMUEBLES E INTANGIBLES</t>
  </si>
  <si>
    <t>EQUIPO DE COMPUTO Y DE TECNOLOGIAS DE LA INF.</t>
  </si>
  <si>
    <t>HERRAMIENTAS Y MAQUINAS-HERRAMIENTA</t>
  </si>
  <si>
    <t>INVERSION PUBLICA</t>
  </si>
  <si>
    <t>DIVISION DE TERRENOS Y CONST. DE OBRAS DE URBAN</t>
  </si>
  <si>
    <t>DEUDA PUBLICA</t>
  </si>
  <si>
    <t>AMORT. DE LA DEUDA INTERNA</t>
  </si>
  <si>
    <t>INETESES DE LA DEUDA INTERNA</t>
  </si>
  <si>
    <t>TOTAL DE INGRESOS</t>
  </si>
  <si>
    <t>TOTAL DE EGRESOS</t>
  </si>
  <si>
    <t>EXISTENCIAS</t>
  </si>
  <si>
    <t>EFECTIVO</t>
  </si>
  <si>
    <t>BANCOS</t>
  </si>
  <si>
    <t>DEUDORES DIVERSOS (SUBSIDIO P/EL EMPLEO)</t>
  </si>
  <si>
    <t>GASTOS POR COMPROBAR</t>
  </si>
  <si>
    <t>RETENCIONES Y CONTRIBUCIONES POR PAGAR</t>
  </si>
  <si>
    <t>EXISTENCIAS INICIALES MAS INGRESOS</t>
  </si>
  <si>
    <t>GASTOS MAS EXISTENCIAS FINALES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</si>
</sst>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i/>
      <u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2"/>
      <color theme="1"/>
      <name val="Browallia New"/>
      <family val="2"/>
    </font>
    <font>
      <b/>
      <sz val="13"/>
      <color theme="1"/>
      <name val="Browallia New"/>
      <family val="2"/>
    </font>
    <font>
      <b/>
      <u val="singleAccounting"/>
      <sz val="14"/>
      <color theme="0"/>
      <name val="Browallia New"/>
      <family val="2"/>
    </font>
    <font>
      <sz val="13"/>
      <color theme="1"/>
      <name val="Calibri"/>
      <family val="2"/>
      <scheme val="minor"/>
    </font>
    <font>
      <b/>
      <u/>
      <sz val="11"/>
      <color theme="1"/>
      <name val="Calibri"/>
      <family val="2"/>
    </font>
    <font>
      <b/>
      <i/>
      <sz val="12"/>
      <color theme="1"/>
      <name val="Browallia New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1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8">
    <xf numFmtId="0" fontId="0" fillId="0" borderId="0" xfId="0"/>
    <xf numFmtId="0" fontId="0" fillId="2" borderId="0" xfId="0" applyFill="1" applyBorder="1"/>
    <xf numFmtId="0" fontId="2" fillId="0" borderId="4" xfId="0" applyFont="1" applyBorder="1"/>
    <xf numFmtId="0" fontId="0" fillId="0" borderId="0" xfId="0" applyBorder="1"/>
    <xf numFmtId="43" fontId="6" fillId="0" borderId="0" xfId="1" applyFont="1" applyBorder="1"/>
    <xf numFmtId="0" fontId="7" fillId="0" borderId="0" xfId="0" applyFont="1" applyBorder="1" applyAlignment="1">
      <alignment horizontal="left"/>
    </xf>
    <xf numFmtId="0" fontId="5" fillId="0" borderId="0" xfId="0" applyFont="1" applyBorder="1"/>
    <xf numFmtId="43" fontId="8" fillId="3" borderId="5" xfId="1" applyFont="1" applyFill="1" applyBorder="1"/>
    <xf numFmtId="0" fontId="7" fillId="0" borderId="0" xfId="0" applyFont="1" applyBorder="1"/>
    <xf numFmtId="43" fontId="7" fillId="0" borderId="5" xfId="1" applyFont="1" applyBorder="1"/>
    <xf numFmtId="43" fontId="8" fillId="3" borderId="0" xfId="1" applyFont="1" applyFill="1" applyBorder="1"/>
    <xf numFmtId="0" fontId="9" fillId="0" borderId="0" xfId="0" applyFont="1" applyBorder="1"/>
    <xf numFmtId="0" fontId="7" fillId="0" borderId="4" xfId="0" applyFont="1" applyBorder="1" applyAlignment="1">
      <alignment horizontal="left"/>
    </xf>
    <xf numFmtId="43" fontId="7" fillId="0" borderId="0" xfId="1" applyFont="1" applyBorder="1"/>
    <xf numFmtId="0" fontId="4" fillId="0" borderId="0" xfId="0" applyFont="1" applyBorder="1"/>
    <xf numFmtId="0" fontId="10" fillId="0" borderId="0" xfId="0" applyFont="1" applyBorder="1"/>
    <xf numFmtId="43" fontId="9" fillId="0" borderId="0" xfId="0" applyNumberFormat="1" applyFont="1" applyBorder="1"/>
    <xf numFmtId="0" fontId="9" fillId="0" borderId="4" xfId="0" applyFont="1" applyBorder="1"/>
    <xf numFmtId="0" fontId="0" fillId="0" borderId="4" xfId="0" applyFill="1" applyBorder="1"/>
    <xf numFmtId="0" fontId="11" fillId="0" borderId="0" xfId="0" applyFont="1" applyFill="1" applyBorder="1" applyAlignment="1">
      <alignment horizontal="center"/>
    </xf>
    <xf numFmtId="43" fontId="0" fillId="0" borderId="0" xfId="0" applyNumberFormat="1" applyFill="1" applyBorder="1"/>
    <xf numFmtId="43" fontId="6" fillId="0" borderId="0" xfId="1" applyFont="1" applyFill="1" applyBorder="1"/>
    <xf numFmtId="0" fontId="0" fillId="0" borderId="4" xfId="0" applyBorder="1"/>
    <xf numFmtId="43" fontId="7" fillId="0" borderId="6" xfId="1" applyFont="1" applyBorder="1"/>
    <xf numFmtId="0" fontId="0" fillId="0" borderId="5" xfId="0" applyBorder="1"/>
    <xf numFmtId="43" fontId="2" fillId="0" borderId="7" xfId="0" applyNumberFormat="1" applyFont="1" applyBorder="1"/>
    <xf numFmtId="43" fontId="2" fillId="0" borderId="8" xfId="0" applyNumberFormat="1" applyFont="1" applyBorder="1"/>
    <xf numFmtId="43" fontId="2" fillId="0" borderId="0" xfId="0" applyNumberFormat="1" applyFont="1" applyBorder="1"/>
    <xf numFmtId="43" fontId="7" fillId="0" borderId="7" xfId="1" applyFont="1" applyBorder="1"/>
    <xf numFmtId="43" fontId="7" fillId="0" borderId="8" xfId="1" applyFont="1" applyBorder="1"/>
    <xf numFmtId="0" fontId="0" fillId="0" borderId="9" xfId="0" applyBorder="1"/>
    <xf numFmtId="0" fontId="0" fillId="0" borderId="10" xfId="0" applyBorder="1"/>
    <xf numFmtId="0" fontId="7" fillId="0" borderId="10" xfId="0" applyFont="1" applyBorder="1" applyAlignment="1">
      <alignment horizontal="left"/>
    </xf>
    <xf numFmtId="0" fontId="7" fillId="0" borderId="10" xfId="0" applyFont="1" applyBorder="1"/>
    <xf numFmtId="43" fontId="7" fillId="0" borderId="11" xfId="1" applyFont="1" applyBorder="1"/>
    <xf numFmtId="43" fontId="0" fillId="0" borderId="0" xfId="0" applyNumberFormat="1"/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5" fillId="2" borderId="4" xfId="0" applyFont="1" applyFill="1" applyBorder="1" applyAlignment="1">
      <alignment horizontal="center"/>
    </xf>
    <xf numFmtId="0" fontId="5" fillId="2" borderId="0" xfId="0" applyFont="1" applyFill="1" applyBorder="1" applyAlignment="1">
      <alignment horizontal="center"/>
    </xf>
    <xf numFmtId="0" fontId="5" fillId="2" borderId="5" xfId="0" applyFont="1" applyFill="1" applyBorder="1" applyAlignment="1">
      <alignment horizontal="center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4"/>
  <sheetViews>
    <sheetView tabSelected="1" topLeftCell="A58" workbookViewId="0">
      <selection sqref="A1:G74"/>
    </sheetView>
  </sheetViews>
  <sheetFormatPr baseColWidth="10" defaultRowHeight="15" x14ac:dyDescent="0.25"/>
  <cols>
    <col min="2" max="2" width="45.28515625" bestFit="1" customWidth="1"/>
    <col min="3" max="3" width="13.140625" bestFit="1" customWidth="1"/>
    <col min="4" max="4" width="1.7109375" customWidth="1"/>
    <col min="6" max="6" width="46.28515625" bestFit="1" customWidth="1"/>
    <col min="7" max="7" width="13.140625" bestFit="1" customWidth="1"/>
  </cols>
  <sheetData>
    <row r="1" spans="1:7" ht="15.75" x14ac:dyDescent="0.25">
      <c r="A1" s="36" t="s">
        <v>0</v>
      </c>
      <c r="B1" s="37"/>
      <c r="C1" s="37"/>
      <c r="D1" s="37"/>
      <c r="E1" s="37"/>
      <c r="F1" s="37"/>
      <c r="G1" s="38"/>
    </row>
    <row r="2" spans="1:7" x14ac:dyDescent="0.25">
      <c r="A2" s="39" t="s">
        <v>1</v>
      </c>
      <c r="B2" s="40"/>
      <c r="C2" s="40"/>
      <c r="D2" s="40"/>
      <c r="E2" s="40"/>
      <c r="F2" s="40"/>
      <c r="G2" s="41"/>
    </row>
    <row r="3" spans="1:7" x14ac:dyDescent="0.25">
      <c r="A3" s="42" t="s">
        <v>2</v>
      </c>
      <c r="B3" s="43"/>
      <c r="C3" s="43"/>
      <c r="D3" s="43"/>
      <c r="E3" s="43"/>
      <c r="F3" s="43"/>
      <c r="G3" s="44"/>
    </row>
    <row r="4" spans="1:7" x14ac:dyDescent="0.25">
      <c r="A4" s="45" t="s">
        <v>3</v>
      </c>
      <c r="B4" s="46"/>
      <c r="C4" s="46"/>
      <c r="D4" s="1"/>
      <c r="E4" s="46" t="s">
        <v>4</v>
      </c>
      <c r="F4" s="46"/>
      <c r="G4" s="47"/>
    </row>
    <row r="5" spans="1:7" ht="23.25" x14ac:dyDescent="0.6">
      <c r="A5" s="2" t="s">
        <v>5</v>
      </c>
      <c r="B5" s="3"/>
      <c r="C5" s="4">
        <v>2047767.88</v>
      </c>
      <c r="D5" s="4"/>
      <c r="E5" s="5"/>
      <c r="F5" s="6" t="s">
        <v>6</v>
      </c>
      <c r="G5" s="7">
        <f>SUM(G6:G9)</f>
        <v>946337.04</v>
      </c>
    </row>
    <row r="6" spans="1:7" ht="18.75" x14ac:dyDescent="0.4">
      <c r="A6" s="2"/>
      <c r="B6" s="6"/>
      <c r="C6" s="3"/>
      <c r="D6" s="4"/>
      <c r="E6" s="5">
        <v>111</v>
      </c>
      <c r="F6" s="8" t="s">
        <v>7</v>
      </c>
      <c r="G6" s="9">
        <v>192554.96</v>
      </c>
    </row>
    <row r="7" spans="1:7" ht="23.25" x14ac:dyDescent="0.6">
      <c r="A7" s="2"/>
      <c r="B7" s="6" t="s">
        <v>8</v>
      </c>
      <c r="C7" s="10">
        <f>SUM(C8:C10)</f>
        <v>6823.7100000000009</v>
      </c>
      <c r="D7" s="11"/>
      <c r="E7" s="5">
        <v>113</v>
      </c>
      <c r="F7" s="8" t="s">
        <v>9</v>
      </c>
      <c r="G7" s="9">
        <v>547206.62</v>
      </c>
    </row>
    <row r="8" spans="1:7" ht="18.75" x14ac:dyDescent="0.4">
      <c r="A8" s="12">
        <v>12110</v>
      </c>
      <c r="B8" s="8" t="s">
        <v>10</v>
      </c>
      <c r="C8" s="13">
        <v>0</v>
      </c>
      <c r="D8" s="11"/>
      <c r="E8" s="5">
        <v>122</v>
      </c>
      <c r="F8" s="8" t="s">
        <v>11</v>
      </c>
      <c r="G8" s="9">
        <f>189234.04+7662.42</f>
        <v>196896.46000000002</v>
      </c>
    </row>
    <row r="9" spans="1:7" ht="18.75" x14ac:dyDescent="0.4">
      <c r="A9" s="12">
        <v>12120</v>
      </c>
      <c r="B9" s="8" t="s">
        <v>12</v>
      </c>
      <c r="C9" s="13">
        <f>1982.4+568.5</f>
        <v>2550.9</v>
      </c>
      <c r="D9" s="11"/>
      <c r="E9" s="5">
        <v>152</v>
      </c>
      <c r="F9" s="8" t="s">
        <v>13</v>
      </c>
      <c r="G9" s="9">
        <v>9679</v>
      </c>
    </row>
    <row r="10" spans="1:7" ht="23.25" x14ac:dyDescent="0.6">
      <c r="A10" s="12">
        <v>12210</v>
      </c>
      <c r="B10" s="8" t="s">
        <v>14</v>
      </c>
      <c r="C10" s="13">
        <v>4272.8100000000004</v>
      </c>
      <c r="D10" s="11"/>
      <c r="E10" s="5"/>
      <c r="F10" s="6" t="s">
        <v>15</v>
      </c>
      <c r="G10" s="7">
        <f>SUM(G11:G31)</f>
        <v>171533.91</v>
      </c>
    </row>
    <row r="11" spans="1:7" ht="18.75" x14ac:dyDescent="0.4">
      <c r="A11" s="12"/>
      <c r="B11" s="8"/>
      <c r="C11" s="13"/>
      <c r="D11" s="11"/>
      <c r="E11" s="5">
        <v>211</v>
      </c>
      <c r="F11" s="8" t="s">
        <v>16</v>
      </c>
      <c r="G11" s="9">
        <v>2198.5</v>
      </c>
    </row>
    <row r="12" spans="1:7" ht="23.25" x14ac:dyDescent="0.6">
      <c r="A12" s="12"/>
      <c r="B12" s="14" t="s">
        <v>17</v>
      </c>
      <c r="C12" s="10">
        <f>SUM(C13:C23)</f>
        <v>44264.28</v>
      </c>
      <c r="D12" s="11"/>
      <c r="E12" s="5">
        <v>212</v>
      </c>
      <c r="F12" s="8" t="s">
        <v>18</v>
      </c>
      <c r="G12" s="9">
        <v>3828.25</v>
      </c>
    </row>
    <row r="13" spans="1:7" ht="18.75" x14ac:dyDescent="0.4">
      <c r="A13" s="12">
        <v>41120</v>
      </c>
      <c r="B13" s="8" t="s">
        <v>19</v>
      </c>
      <c r="C13" s="13">
        <v>4669</v>
      </c>
      <c r="D13" s="11"/>
      <c r="E13" s="5">
        <v>214</v>
      </c>
      <c r="F13" s="8" t="s">
        <v>20</v>
      </c>
      <c r="G13" s="9">
        <v>93</v>
      </c>
    </row>
    <row r="14" spans="1:7" ht="18.75" x14ac:dyDescent="0.4">
      <c r="A14" s="12">
        <v>43010</v>
      </c>
      <c r="B14" s="8" t="s">
        <v>21</v>
      </c>
      <c r="C14" s="13">
        <v>594</v>
      </c>
      <c r="D14" s="11"/>
      <c r="E14" s="5">
        <v>215</v>
      </c>
      <c r="F14" s="8" t="s">
        <v>22</v>
      </c>
      <c r="G14" s="9">
        <v>9344.2800000000007</v>
      </c>
    </row>
    <row r="15" spans="1:7" ht="18.75" x14ac:dyDescent="0.4">
      <c r="A15" s="12">
        <v>43041</v>
      </c>
      <c r="B15" s="8" t="s">
        <v>23</v>
      </c>
      <c r="C15" s="13">
        <v>955.34</v>
      </c>
      <c r="D15" s="11"/>
      <c r="E15" s="5">
        <v>216</v>
      </c>
      <c r="F15" s="8" t="s">
        <v>24</v>
      </c>
      <c r="G15" s="9">
        <v>1348.76</v>
      </c>
    </row>
    <row r="16" spans="1:7" ht="18.75" x14ac:dyDescent="0.4">
      <c r="A16" s="12">
        <v>43070</v>
      </c>
      <c r="B16" s="8" t="s">
        <v>25</v>
      </c>
      <c r="C16" s="13">
        <v>219</v>
      </c>
      <c r="D16" s="11"/>
      <c r="E16" s="5">
        <v>218</v>
      </c>
      <c r="F16" s="8" t="s">
        <v>26</v>
      </c>
      <c r="G16" s="9">
        <v>6862</v>
      </c>
    </row>
    <row r="17" spans="1:7" ht="18.75" x14ac:dyDescent="0.4">
      <c r="A17" s="12">
        <v>43090</v>
      </c>
      <c r="B17" s="8" t="s">
        <v>27</v>
      </c>
      <c r="C17" s="13">
        <v>7690.71</v>
      </c>
      <c r="D17" s="11"/>
      <c r="E17" s="5">
        <v>221</v>
      </c>
      <c r="F17" s="8" t="s">
        <v>28</v>
      </c>
      <c r="G17" s="9">
        <v>1659.2</v>
      </c>
    </row>
    <row r="18" spans="1:7" ht="18.75" x14ac:dyDescent="0.4">
      <c r="A18" s="12">
        <v>43094</v>
      </c>
      <c r="B18" s="8" t="s">
        <v>29</v>
      </c>
      <c r="C18" s="13">
        <v>1997.59</v>
      </c>
      <c r="D18" s="11"/>
      <c r="E18" s="5">
        <v>241</v>
      </c>
      <c r="F18" s="8" t="s">
        <v>30</v>
      </c>
      <c r="G18" s="9">
        <v>29290</v>
      </c>
    </row>
    <row r="19" spans="1:7" ht="18.75" x14ac:dyDescent="0.4">
      <c r="A19" s="12">
        <v>43095</v>
      </c>
      <c r="B19" s="8" t="s">
        <v>31</v>
      </c>
      <c r="C19" s="13">
        <v>299.64</v>
      </c>
      <c r="D19" s="11"/>
      <c r="E19" s="5">
        <v>242</v>
      </c>
      <c r="F19" s="8" t="s">
        <v>32</v>
      </c>
      <c r="G19" s="9">
        <v>1275</v>
      </c>
    </row>
    <row r="20" spans="1:7" ht="18.75" x14ac:dyDescent="0.4">
      <c r="A20" s="12">
        <v>43110</v>
      </c>
      <c r="B20" s="8" t="s">
        <v>33</v>
      </c>
      <c r="C20" s="13">
        <v>5870</v>
      </c>
      <c r="D20" s="11"/>
      <c r="E20" s="5">
        <v>243</v>
      </c>
      <c r="F20" s="8" t="s">
        <v>34</v>
      </c>
      <c r="G20" s="9">
        <v>135.02000000000001</v>
      </c>
    </row>
    <row r="21" spans="1:7" ht="18.75" x14ac:dyDescent="0.4">
      <c r="A21" s="12">
        <v>43310</v>
      </c>
      <c r="B21" s="8" t="s">
        <v>35</v>
      </c>
      <c r="C21" s="13">
        <v>17352</v>
      </c>
      <c r="D21" s="11"/>
      <c r="E21" s="5">
        <v>246</v>
      </c>
      <c r="F21" s="8" t="s">
        <v>36</v>
      </c>
      <c r="G21" s="9">
        <v>938.92</v>
      </c>
    </row>
    <row r="22" spans="1:7" ht="18.75" x14ac:dyDescent="0.4">
      <c r="A22" s="12">
        <v>43420</v>
      </c>
      <c r="B22" s="8" t="s">
        <v>37</v>
      </c>
      <c r="C22" s="13">
        <v>3721</v>
      </c>
      <c r="D22" s="11"/>
      <c r="E22" s="5">
        <v>249</v>
      </c>
      <c r="F22" s="8" t="s">
        <v>38</v>
      </c>
      <c r="G22" s="9">
        <v>9696.74</v>
      </c>
    </row>
    <row r="23" spans="1:7" ht="18.75" x14ac:dyDescent="0.4">
      <c r="A23" s="12">
        <v>43424</v>
      </c>
      <c r="B23" s="8" t="s">
        <v>39</v>
      </c>
      <c r="C23" s="13">
        <v>896</v>
      </c>
      <c r="D23" s="11"/>
      <c r="E23" s="5">
        <v>252</v>
      </c>
      <c r="F23" s="8" t="s">
        <v>40</v>
      </c>
      <c r="G23" s="9">
        <v>2102.6</v>
      </c>
    </row>
    <row r="24" spans="1:7" ht="18.75" x14ac:dyDescent="0.4">
      <c r="A24" s="12"/>
      <c r="B24" s="8"/>
      <c r="C24" s="13"/>
      <c r="D24" s="11"/>
      <c r="E24" s="5">
        <v>253</v>
      </c>
      <c r="F24" s="8" t="s">
        <v>41</v>
      </c>
      <c r="G24" s="9">
        <v>389</v>
      </c>
    </row>
    <row r="25" spans="1:7" ht="18.75" x14ac:dyDescent="0.4">
      <c r="A25" s="12"/>
      <c r="B25" s="8"/>
      <c r="C25" s="13"/>
      <c r="D25" s="11"/>
      <c r="E25" s="5">
        <v>254</v>
      </c>
      <c r="F25" s="8" t="s">
        <v>42</v>
      </c>
      <c r="G25" s="9">
        <v>225.04</v>
      </c>
    </row>
    <row r="26" spans="1:7" ht="23.25" x14ac:dyDescent="0.6">
      <c r="A26" s="12"/>
      <c r="B26" s="14" t="s">
        <v>43</v>
      </c>
      <c r="C26" s="10">
        <f>SUM(C27:C28)</f>
        <v>23040</v>
      </c>
      <c r="D26" s="11"/>
      <c r="E26" s="5">
        <v>261</v>
      </c>
      <c r="F26" s="8" t="s">
        <v>44</v>
      </c>
      <c r="G26" s="9">
        <f>64243.59+19635.19</f>
        <v>83878.78</v>
      </c>
    </row>
    <row r="27" spans="1:7" ht="18.75" x14ac:dyDescent="0.4">
      <c r="A27" s="12">
        <v>51991</v>
      </c>
      <c r="B27" s="8" t="s">
        <v>45</v>
      </c>
      <c r="C27" s="13">
        <v>14188</v>
      </c>
      <c r="D27" s="11"/>
      <c r="E27" s="5">
        <v>271</v>
      </c>
      <c r="F27" s="8" t="s">
        <v>46</v>
      </c>
      <c r="G27" s="9">
        <v>7470.7</v>
      </c>
    </row>
    <row r="28" spans="1:7" ht="18.75" x14ac:dyDescent="0.4">
      <c r="A28" s="12">
        <v>51999</v>
      </c>
      <c r="B28" s="8" t="s">
        <v>47</v>
      </c>
      <c r="C28" s="13">
        <v>8852</v>
      </c>
      <c r="D28" s="11"/>
      <c r="E28" s="5">
        <v>272</v>
      </c>
      <c r="F28" s="8" t="s">
        <v>48</v>
      </c>
      <c r="G28" s="9">
        <v>3368.12</v>
      </c>
    </row>
    <row r="29" spans="1:7" ht="18.75" x14ac:dyDescent="0.4">
      <c r="A29" s="12"/>
      <c r="B29" s="8"/>
      <c r="C29" s="13"/>
      <c r="D29" s="11"/>
      <c r="E29" s="5">
        <v>291</v>
      </c>
      <c r="F29" s="8" t="s">
        <v>49</v>
      </c>
      <c r="G29" s="9">
        <v>110</v>
      </c>
    </row>
    <row r="30" spans="1:7" ht="18.75" x14ac:dyDescent="0.4">
      <c r="A30" s="12"/>
      <c r="B30" s="8"/>
      <c r="C30" s="13"/>
      <c r="D30" s="11"/>
      <c r="E30" s="5">
        <v>296</v>
      </c>
      <c r="F30" s="8" t="s">
        <v>50</v>
      </c>
      <c r="G30" s="9">
        <v>5800</v>
      </c>
    </row>
    <row r="31" spans="1:7" ht="23.25" x14ac:dyDescent="0.6">
      <c r="A31" s="12"/>
      <c r="B31" s="15" t="s">
        <v>51</v>
      </c>
      <c r="C31" s="10">
        <f>SUM(C32)</f>
        <v>551</v>
      </c>
      <c r="D31" s="11"/>
      <c r="E31" s="5">
        <v>298</v>
      </c>
      <c r="F31" s="8" t="s">
        <v>52</v>
      </c>
      <c r="G31" s="9">
        <v>1520</v>
      </c>
    </row>
    <row r="32" spans="1:7" ht="23.25" x14ac:dyDescent="0.6">
      <c r="A32" s="12">
        <v>61210</v>
      </c>
      <c r="B32" s="8" t="s">
        <v>53</v>
      </c>
      <c r="C32" s="13">
        <v>551</v>
      </c>
      <c r="D32" s="11"/>
      <c r="E32" s="5"/>
      <c r="F32" s="6" t="s">
        <v>54</v>
      </c>
      <c r="G32" s="7">
        <f>SUM(G33:G48)</f>
        <v>412687.19000000006</v>
      </c>
    </row>
    <row r="33" spans="1:7" ht="18.75" x14ac:dyDescent="0.4">
      <c r="A33" s="12"/>
      <c r="B33" s="8"/>
      <c r="C33" s="13"/>
      <c r="D33" s="11"/>
      <c r="E33" s="5">
        <v>311</v>
      </c>
      <c r="F33" s="8" t="s">
        <v>55</v>
      </c>
      <c r="G33" s="9">
        <v>330254</v>
      </c>
    </row>
    <row r="34" spans="1:7" ht="18.75" x14ac:dyDescent="0.4">
      <c r="A34" s="12"/>
      <c r="B34" s="8"/>
      <c r="C34" s="13"/>
      <c r="D34" s="11"/>
      <c r="E34" s="5">
        <v>312</v>
      </c>
      <c r="F34" s="8" t="s">
        <v>56</v>
      </c>
      <c r="G34" s="9">
        <v>427.8</v>
      </c>
    </row>
    <row r="35" spans="1:7" ht="23.25" x14ac:dyDescent="0.6">
      <c r="A35" s="12"/>
      <c r="B35" s="15" t="s">
        <v>57</v>
      </c>
      <c r="C35" s="10">
        <f>SUM(C36:C37)</f>
        <v>1547723.0899999999</v>
      </c>
      <c r="D35" s="13"/>
      <c r="E35" s="5">
        <v>313</v>
      </c>
      <c r="F35" s="8" t="s">
        <v>58</v>
      </c>
      <c r="G35" s="9">
        <v>378</v>
      </c>
    </row>
    <row r="36" spans="1:7" ht="18.75" x14ac:dyDescent="0.4">
      <c r="A36" s="12">
        <v>81110</v>
      </c>
      <c r="B36" s="8" t="s">
        <v>59</v>
      </c>
      <c r="C36" s="13">
        <f>1423273+741.9+72033.92+4250.07+45381</f>
        <v>1545679.89</v>
      </c>
      <c r="D36" s="13"/>
      <c r="E36" s="5">
        <v>314</v>
      </c>
      <c r="F36" s="8" t="s">
        <v>60</v>
      </c>
      <c r="G36" s="9">
        <v>8199</v>
      </c>
    </row>
    <row r="37" spans="1:7" ht="18.75" x14ac:dyDescent="0.4">
      <c r="A37" s="12">
        <v>81120</v>
      </c>
      <c r="B37" s="8" t="s">
        <v>61</v>
      </c>
      <c r="C37" s="13">
        <v>2043.2</v>
      </c>
      <c r="D37" s="13"/>
      <c r="E37" s="5">
        <v>321</v>
      </c>
      <c r="F37" s="8" t="s">
        <v>62</v>
      </c>
      <c r="G37" s="9">
        <v>2000</v>
      </c>
    </row>
    <row r="38" spans="1:7" ht="18.75" x14ac:dyDescent="0.4">
      <c r="A38" s="12"/>
      <c r="B38" s="15"/>
      <c r="C38" s="13"/>
      <c r="D38" s="16"/>
      <c r="E38" s="5">
        <v>322</v>
      </c>
      <c r="F38" s="8" t="s">
        <v>63</v>
      </c>
      <c r="G38" s="9">
        <v>2800</v>
      </c>
    </row>
    <row r="39" spans="1:7" ht="18.75" x14ac:dyDescent="0.4">
      <c r="A39" s="12"/>
      <c r="B39" s="8"/>
      <c r="C39" s="13"/>
      <c r="D39" s="11"/>
      <c r="E39" s="5">
        <v>323</v>
      </c>
      <c r="F39" s="8" t="s">
        <v>64</v>
      </c>
      <c r="G39" s="9">
        <v>3770</v>
      </c>
    </row>
    <row r="40" spans="1:7" ht="23.25" x14ac:dyDescent="0.6">
      <c r="A40" s="12"/>
      <c r="B40" s="15" t="s">
        <v>65</v>
      </c>
      <c r="C40" s="10">
        <f>SUM(C41:C43)</f>
        <v>387761.43</v>
      </c>
      <c r="D40" s="11"/>
      <c r="E40" s="5">
        <v>331</v>
      </c>
      <c r="F40" s="8" t="s">
        <v>66</v>
      </c>
      <c r="G40" s="9">
        <v>13280</v>
      </c>
    </row>
    <row r="41" spans="1:7" ht="18.75" x14ac:dyDescent="0.4">
      <c r="A41" s="12">
        <v>81110</v>
      </c>
      <c r="B41" s="8" t="s">
        <v>67</v>
      </c>
      <c r="C41" s="13">
        <v>0</v>
      </c>
      <c r="D41" s="11"/>
      <c r="E41" s="5">
        <v>341</v>
      </c>
      <c r="F41" s="8" t="s">
        <v>68</v>
      </c>
      <c r="G41" s="9">
        <v>1520.76</v>
      </c>
    </row>
    <row r="42" spans="1:7" ht="18.75" x14ac:dyDescent="0.4">
      <c r="A42" s="12">
        <v>81120</v>
      </c>
      <c r="B42" s="8" t="s">
        <v>69</v>
      </c>
      <c r="C42" s="13">
        <v>114.85</v>
      </c>
      <c r="D42" s="11"/>
      <c r="E42" s="5">
        <v>352</v>
      </c>
      <c r="F42" s="8" t="s">
        <v>70</v>
      </c>
      <c r="G42" s="9">
        <v>350</v>
      </c>
    </row>
    <row r="43" spans="1:7" ht="18.75" x14ac:dyDescent="0.4">
      <c r="A43" s="12">
        <v>82130</v>
      </c>
      <c r="B43" s="8" t="s">
        <v>71</v>
      </c>
      <c r="C43" s="13">
        <v>387646.58</v>
      </c>
      <c r="D43" s="11"/>
      <c r="E43" s="5">
        <v>353</v>
      </c>
      <c r="F43" s="8" t="s">
        <v>72</v>
      </c>
      <c r="G43" s="9">
        <v>3027.6</v>
      </c>
    </row>
    <row r="44" spans="1:7" ht="18.75" x14ac:dyDescent="0.4">
      <c r="A44" s="17"/>
      <c r="B44" s="11"/>
      <c r="C44" s="11"/>
      <c r="D44" s="11"/>
      <c r="E44" s="5">
        <v>355</v>
      </c>
      <c r="F44" s="8" t="s">
        <v>73</v>
      </c>
      <c r="G44" s="9">
        <v>16771.400000000001</v>
      </c>
    </row>
    <row r="45" spans="1:7" ht="18.75" x14ac:dyDescent="0.4">
      <c r="A45" s="17"/>
      <c r="B45" s="11"/>
      <c r="C45" s="11"/>
      <c r="D45" s="16"/>
      <c r="E45" s="5">
        <v>357</v>
      </c>
      <c r="F45" s="8" t="s">
        <v>74</v>
      </c>
      <c r="G45" s="9">
        <v>8990</v>
      </c>
    </row>
    <row r="46" spans="1:7" ht="23.25" x14ac:dyDescent="0.6">
      <c r="A46" s="17"/>
      <c r="B46" s="15" t="s">
        <v>75</v>
      </c>
      <c r="C46" s="10">
        <f>SUM(C47:C48)</f>
        <v>0</v>
      </c>
      <c r="D46" s="11"/>
      <c r="E46" s="5">
        <v>361</v>
      </c>
      <c r="F46" s="8" t="s">
        <v>76</v>
      </c>
      <c r="G46" s="9">
        <v>4282.09</v>
      </c>
    </row>
    <row r="47" spans="1:7" ht="18.75" x14ac:dyDescent="0.4">
      <c r="A47" s="17"/>
      <c r="B47" s="11"/>
      <c r="C47" s="11"/>
      <c r="D47" s="16"/>
      <c r="E47" s="5">
        <v>375</v>
      </c>
      <c r="F47" s="8" t="s">
        <v>77</v>
      </c>
      <c r="G47" s="9">
        <v>6856.28</v>
      </c>
    </row>
    <row r="48" spans="1:7" ht="18.75" x14ac:dyDescent="0.4">
      <c r="A48" s="18"/>
      <c r="B48" s="19"/>
      <c r="C48" s="20"/>
      <c r="D48" s="21"/>
      <c r="E48" s="5">
        <v>382</v>
      </c>
      <c r="F48" s="8" t="s">
        <v>78</v>
      </c>
      <c r="G48" s="9">
        <v>9780.26</v>
      </c>
    </row>
    <row r="49" spans="1:7" ht="23.25" x14ac:dyDescent="0.6">
      <c r="A49" s="22"/>
      <c r="B49" s="3"/>
      <c r="C49" s="3"/>
      <c r="D49" s="3"/>
      <c r="E49" s="3"/>
      <c r="F49" s="6" t="s">
        <v>79</v>
      </c>
      <c r="G49" s="7">
        <f>SUM(G50:G55)</f>
        <v>164416.63</v>
      </c>
    </row>
    <row r="50" spans="1:7" ht="18.75" x14ac:dyDescent="0.4">
      <c r="A50" s="22"/>
      <c r="B50" s="3"/>
      <c r="C50" s="3"/>
      <c r="D50" s="3"/>
      <c r="E50" s="5">
        <v>421</v>
      </c>
      <c r="F50" s="8" t="s">
        <v>80</v>
      </c>
      <c r="G50" s="9">
        <v>110000</v>
      </c>
    </row>
    <row r="51" spans="1:7" ht="18.75" x14ac:dyDescent="0.4">
      <c r="A51" s="22"/>
      <c r="B51" s="3"/>
      <c r="C51" s="3"/>
      <c r="D51" s="3"/>
      <c r="E51" s="5">
        <v>441</v>
      </c>
      <c r="F51" s="8" t="s">
        <v>81</v>
      </c>
      <c r="G51" s="9">
        <v>7424</v>
      </c>
    </row>
    <row r="52" spans="1:7" ht="18.75" x14ac:dyDescent="0.4">
      <c r="A52" s="22"/>
      <c r="B52" s="3"/>
      <c r="C52" s="3"/>
      <c r="D52" s="3"/>
      <c r="E52" s="5">
        <v>442</v>
      </c>
      <c r="F52" s="8" t="s">
        <v>82</v>
      </c>
      <c r="G52" s="9">
        <v>30624.41</v>
      </c>
    </row>
    <row r="53" spans="1:7" ht="18.75" x14ac:dyDescent="0.4">
      <c r="A53" s="22"/>
      <c r="B53" s="3"/>
      <c r="C53" s="3"/>
      <c r="D53" s="3"/>
      <c r="E53" s="5">
        <v>443</v>
      </c>
      <c r="F53" s="8" t="s">
        <v>83</v>
      </c>
      <c r="G53" s="9">
        <v>200</v>
      </c>
    </row>
    <row r="54" spans="1:7" ht="18.75" x14ac:dyDescent="0.4">
      <c r="A54" s="22"/>
      <c r="B54" s="3"/>
      <c r="C54" s="3"/>
      <c r="D54" s="3"/>
      <c r="E54" s="5">
        <v>445</v>
      </c>
      <c r="F54" s="8" t="s">
        <v>84</v>
      </c>
      <c r="G54" s="9">
        <v>1000</v>
      </c>
    </row>
    <row r="55" spans="1:7" ht="18.75" x14ac:dyDescent="0.4">
      <c r="A55" s="22"/>
      <c r="B55" s="3"/>
      <c r="C55" s="3"/>
      <c r="D55" s="3"/>
      <c r="E55" s="5">
        <v>452</v>
      </c>
      <c r="F55" s="8" t="s">
        <v>85</v>
      </c>
      <c r="G55" s="9">
        <v>15168.22</v>
      </c>
    </row>
    <row r="56" spans="1:7" ht="23.25" x14ac:dyDescent="0.6">
      <c r="A56" s="22"/>
      <c r="B56" s="3"/>
      <c r="C56" s="3"/>
      <c r="D56" s="3"/>
      <c r="E56" s="5"/>
      <c r="F56" s="6" t="s">
        <v>86</v>
      </c>
      <c r="G56" s="7">
        <f>SUM(G57:G58)</f>
        <v>16935.32</v>
      </c>
    </row>
    <row r="57" spans="1:7" ht="18.75" x14ac:dyDescent="0.4">
      <c r="A57" s="22"/>
      <c r="B57" s="3"/>
      <c r="C57" s="3"/>
      <c r="D57" s="3"/>
      <c r="E57" s="5">
        <v>515</v>
      </c>
      <c r="F57" s="8" t="s">
        <v>87</v>
      </c>
      <c r="G57" s="9">
        <v>8997.0300000000007</v>
      </c>
    </row>
    <row r="58" spans="1:7" ht="18.75" x14ac:dyDescent="0.4">
      <c r="A58" s="22"/>
      <c r="B58" s="3"/>
      <c r="C58" s="3"/>
      <c r="D58" s="3"/>
      <c r="E58" s="5">
        <v>567</v>
      </c>
      <c r="F58" s="8" t="s">
        <v>88</v>
      </c>
      <c r="G58" s="9">
        <v>7938.29</v>
      </c>
    </row>
    <row r="59" spans="1:7" ht="23.25" x14ac:dyDescent="0.6">
      <c r="A59" s="22"/>
      <c r="B59" s="3"/>
      <c r="C59" s="3"/>
      <c r="D59" s="3"/>
      <c r="E59" s="5"/>
      <c r="F59" s="6" t="s">
        <v>89</v>
      </c>
      <c r="G59" s="7">
        <f>SUM(G60)</f>
        <v>45500</v>
      </c>
    </row>
    <row r="60" spans="1:7" ht="18.75" x14ac:dyDescent="0.4">
      <c r="A60" s="22"/>
      <c r="B60" s="3"/>
      <c r="C60" s="3"/>
      <c r="D60" s="3"/>
      <c r="E60" s="5">
        <v>614</v>
      </c>
      <c r="F60" s="8" t="s">
        <v>90</v>
      </c>
      <c r="G60" s="9">
        <v>45500</v>
      </c>
    </row>
    <row r="61" spans="1:7" ht="23.25" x14ac:dyDescent="0.6">
      <c r="A61" s="22"/>
      <c r="B61" s="3"/>
      <c r="C61" s="3"/>
      <c r="D61" s="3"/>
      <c r="E61" s="5"/>
      <c r="F61" s="6" t="s">
        <v>91</v>
      </c>
      <c r="G61" s="7">
        <f>SUM(G62:G63)</f>
        <v>195788.58000000002</v>
      </c>
    </row>
    <row r="62" spans="1:7" ht="18.75" x14ac:dyDescent="0.4">
      <c r="A62" s="22"/>
      <c r="B62" s="3"/>
      <c r="C62" s="3"/>
      <c r="D62" s="3"/>
      <c r="E62" s="5">
        <v>911</v>
      </c>
      <c r="F62" s="8" t="s">
        <v>92</v>
      </c>
      <c r="G62" s="9">
        <v>107888.72</v>
      </c>
    </row>
    <row r="63" spans="1:7" ht="18.75" x14ac:dyDescent="0.4">
      <c r="A63" s="22"/>
      <c r="B63" s="3"/>
      <c r="C63" s="3"/>
      <c r="D63" s="3"/>
      <c r="E63" s="5">
        <v>921</v>
      </c>
      <c r="F63" s="8" t="s">
        <v>93</v>
      </c>
      <c r="G63" s="23">
        <v>87899.86</v>
      </c>
    </row>
    <row r="64" spans="1:7" ht="18.75" x14ac:dyDescent="0.4">
      <c r="A64" s="22"/>
      <c r="B64" s="3"/>
      <c r="C64" s="3"/>
      <c r="D64" s="3"/>
      <c r="E64" s="5"/>
      <c r="F64" s="8"/>
      <c r="G64" s="24"/>
    </row>
    <row r="65" spans="1:7" ht="19.5" thickBot="1" x14ac:dyDescent="0.45">
      <c r="A65" s="22"/>
      <c r="B65" s="3" t="s">
        <v>94</v>
      </c>
      <c r="C65" s="25">
        <f>C7+C12+C26+C31+C35+C40+C46</f>
        <v>2010163.5099999998</v>
      </c>
      <c r="D65" s="3"/>
      <c r="E65" s="5"/>
      <c r="F65" s="8" t="s">
        <v>95</v>
      </c>
      <c r="G65" s="26">
        <f>G61+G59+G56+G49+G32+G10+G5</f>
        <v>1953198.6700000002</v>
      </c>
    </row>
    <row r="66" spans="1:7" ht="24" thickTop="1" x14ac:dyDescent="0.6">
      <c r="A66" s="22"/>
      <c r="B66" s="3"/>
      <c r="C66" s="27"/>
      <c r="D66" s="3"/>
      <c r="E66" s="5"/>
      <c r="F66" s="8" t="s">
        <v>96</v>
      </c>
      <c r="G66" s="7">
        <f>SUM(G67:G71)</f>
        <v>2104732.7200000002</v>
      </c>
    </row>
    <row r="67" spans="1:7" ht="18.75" x14ac:dyDescent="0.4">
      <c r="A67" s="22"/>
      <c r="B67" s="3"/>
      <c r="C67" s="3"/>
      <c r="D67" s="3"/>
      <c r="E67" s="5"/>
      <c r="F67" s="8" t="s">
        <v>97</v>
      </c>
      <c r="G67" s="9">
        <v>73361.16</v>
      </c>
    </row>
    <row r="68" spans="1:7" ht="18.75" x14ac:dyDescent="0.4">
      <c r="A68" s="22"/>
      <c r="B68" s="3"/>
      <c r="C68" s="3"/>
      <c r="D68" s="3"/>
      <c r="E68" s="5"/>
      <c r="F68" s="8" t="s">
        <v>98</v>
      </c>
      <c r="G68" s="9">
        <v>2071939.56</v>
      </c>
    </row>
    <row r="69" spans="1:7" ht="18.75" x14ac:dyDescent="0.4">
      <c r="A69" s="22"/>
      <c r="B69" s="3"/>
      <c r="C69" s="3"/>
      <c r="D69" s="3"/>
      <c r="E69" s="5"/>
      <c r="F69" s="8" t="s">
        <v>99</v>
      </c>
      <c r="G69" s="9">
        <v>13048.8</v>
      </c>
    </row>
    <row r="70" spans="1:7" ht="18.75" x14ac:dyDescent="0.4">
      <c r="A70" s="22"/>
      <c r="B70" s="3"/>
      <c r="C70" s="3"/>
      <c r="D70" s="3"/>
      <c r="E70" s="5"/>
      <c r="F70" s="8" t="s">
        <v>100</v>
      </c>
      <c r="G70" s="9">
        <v>11884</v>
      </c>
    </row>
    <row r="71" spans="1:7" ht="18.75" x14ac:dyDescent="0.4">
      <c r="A71" s="22"/>
      <c r="B71" s="3"/>
      <c r="C71" s="3"/>
      <c r="D71" s="3"/>
      <c r="E71" s="5"/>
      <c r="F71" s="8" t="s">
        <v>101</v>
      </c>
      <c r="G71" s="23">
        <v>-65500.800000000003</v>
      </c>
    </row>
    <row r="72" spans="1:7" ht="19.5" thickBot="1" x14ac:dyDescent="0.45">
      <c r="A72" s="22"/>
      <c r="B72" s="8" t="s">
        <v>102</v>
      </c>
      <c r="C72" s="28">
        <f>C65+C5</f>
        <v>4057931.3899999997</v>
      </c>
      <c r="D72" s="3"/>
      <c r="E72" s="5"/>
      <c r="F72" s="8" t="s">
        <v>103</v>
      </c>
      <c r="G72" s="29">
        <f>G66+G65</f>
        <v>4057931.3900000006</v>
      </c>
    </row>
    <row r="73" spans="1:7" ht="20.25" thickTop="1" thickBot="1" x14ac:dyDescent="0.45">
      <c r="A73" s="30"/>
      <c r="B73" s="31"/>
      <c r="C73" s="31"/>
      <c r="D73" s="31"/>
      <c r="E73" s="32"/>
      <c r="F73" s="33"/>
      <c r="G73" s="34"/>
    </row>
    <row r="74" spans="1:7" ht="18.75" x14ac:dyDescent="0.4">
      <c r="C74" s="35"/>
      <c r="E74" s="5"/>
      <c r="F74" s="8"/>
      <c r="G74" s="13">
        <f>G72-C72</f>
        <v>0</v>
      </c>
    </row>
  </sheetData>
  <mergeCells count="5">
    <mergeCell ref="A1:G1"/>
    <mergeCell ref="A2:G2"/>
    <mergeCell ref="A3:G3"/>
    <mergeCell ref="A4:C4"/>
    <mergeCell ref="E4:G4"/>
  </mergeCells>
  <pageMargins left="0.70866141732283472" right="0.70866141732283472" top="0.74803149606299213" bottom="0.74803149606299213" header="0.31496062992125984" footer="0.31496062992125984"/>
  <pageSetup paperSize="5" scale="60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H. Ayunt. Tesoreria</dc:creator>
  <cp:lastModifiedBy>H. Ayunt. Tesoreria</cp:lastModifiedBy>
  <cp:lastPrinted>2016-01-07T19:34:09Z</cp:lastPrinted>
  <dcterms:created xsi:type="dcterms:W3CDTF">2016-01-07T19:27:48Z</dcterms:created>
  <dcterms:modified xsi:type="dcterms:W3CDTF">2016-01-07T19:34:23Z</dcterms:modified>
</cp:coreProperties>
</file>