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TAS PUBLICAS (TRANSP)\"/>
    </mc:Choice>
  </mc:AlternateContent>
  <bookViews>
    <workbookView xWindow="0" yWindow="0" windowWidth="20490" windowHeight="7755"/>
  </bookViews>
  <sheets>
    <sheet name="Agosto 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" i="1" l="1"/>
  <c r="I60" i="1"/>
  <c r="I54" i="1"/>
  <c r="D53" i="1"/>
  <c r="I52" i="1"/>
  <c r="I50" i="1"/>
  <c r="D44" i="1"/>
  <c r="I42" i="1"/>
  <c r="C39" i="1"/>
  <c r="D38" i="1"/>
  <c r="H34" i="1"/>
  <c r="I27" i="1" s="1"/>
  <c r="D31" i="1"/>
  <c r="D26" i="1"/>
  <c r="H22" i="1"/>
  <c r="H58" i="1" s="1"/>
  <c r="H62" i="1" s="1"/>
  <c r="C15" i="1"/>
  <c r="C14" i="1"/>
  <c r="D11" i="1"/>
  <c r="I10" i="1"/>
  <c r="C6" i="1"/>
  <c r="I5" i="1"/>
  <c r="I58" i="1" s="1"/>
  <c r="D5" i="1"/>
  <c r="D62" i="1" s="1"/>
  <c r="I62" i="1" l="1"/>
</calcChain>
</file>

<file path=xl/sharedStrings.xml><?xml version="1.0" encoding="utf-8"?>
<sst xmlns="http://schemas.openxmlformats.org/spreadsheetml/2006/main" count="102" uniqueCount="98">
  <si>
    <t>MUNICIPIO DE SAN JUANITO DE ESCOBEDO JALISCO</t>
  </si>
  <si>
    <t>ESTADO DE INGRESOS Y EGRESOS DEL  1  AL 31 DE AGOSTO DE 2015</t>
  </si>
  <si>
    <t>I     N     G     R     E     S     O     S</t>
  </si>
  <si>
    <t>E     G     R     E     S     O     S</t>
  </si>
  <si>
    <t>CTA</t>
  </si>
  <si>
    <t>C    O    N    C    E   P    T    O</t>
  </si>
  <si>
    <t>SUB-TOTAL</t>
  </si>
  <si>
    <t>IMPORTE</t>
  </si>
  <si>
    <t>IMPUESTOS SOBRE EL PATRIMONIO</t>
  </si>
  <si>
    <t>SERVICIOS PERSONALES</t>
  </si>
  <si>
    <t>PREDIOS RUSTICOS</t>
  </si>
  <si>
    <t>DIETAS</t>
  </si>
  <si>
    <t>PREDIOS URBANOS</t>
  </si>
  <si>
    <t>SUELDOS BASE AL PERSONAL PERMANENTE</t>
  </si>
  <si>
    <t>TRANSMISIONES PATRIMONIALES</t>
  </si>
  <si>
    <t>SUELDO BASE AL PERSONAL EVENTUAL</t>
  </si>
  <si>
    <t>PRIMAS DE VACACIONES, DOMINICAL, Y GRATIF. DE FIN DE AÑO</t>
  </si>
  <si>
    <t>MATERIALES Y SUMINISTOS</t>
  </si>
  <si>
    <t>D E R E C H O S</t>
  </si>
  <si>
    <t>MATERIALES, UTILES Y EQUIPOS MENORES DE OFICINA</t>
  </si>
  <si>
    <t>PUESTOS PERMANENTES Y EVENTUALES</t>
  </si>
  <si>
    <t>MATERIALES Y UTILES DE IMOPRESION Y REPRODUCCION</t>
  </si>
  <si>
    <t>LOTES USO PERPETUIDAD Y TEMPORAL</t>
  </si>
  <si>
    <t>MATERIAL DE LIMPIEZA</t>
  </si>
  <si>
    <t>LICENCIAS DE GIROS CON VENTA DE BEBIDAS A</t>
  </si>
  <si>
    <t>PRODUCTOS ALIMENTICIOS PARA PERSONAS</t>
  </si>
  <si>
    <t>LICENIAS DE CONSTRUCCION</t>
  </si>
  <si>
    <t>PRODUCTOS MINERALES NO METALICOS</t>
  </si>
  <si>
    <t>DESIGNACION DE NUMERO OFICIAL</t>
  </si>
  <si>
    <t>CEMENTO Y PRODUCTOS DE CONCRETO</t>
  </si>
  <si>
    <t>INHUMACIONES Y REINHUMACIONES</t>
  </si>
  <si>
    <t>CAL, YESO, Y PRODUCTOS DE YESO</t>
  </si>
  <si>
    <t>SERVICIO DOMESTICO  AGUA POTABLE</t>
  </si>
  <si>
    <t>MATERIAL ELECTRICO Y ELECTRONICO</t>
  </si>
  <si>
    <t>20 % PARA EL SANEAMIENTO DE LAS AGUAS RESID</t>
  </si>
  <si>
    <t>OTROS MAT. Y ARTICULOS DE CONSTRUCC. Y REPARAC.</t>
  </si>
  <si>
    <t>2% O 3% PARA LA INFRAEST. BASICA EXISTENTE</t>
  </si>
  <si>
    <t>FERTILIZANTES, PESTICIDAS Y OTROS AGROQUIMICOS</t>
  </si>
  <si>
    <t>AUTORIZACION DE MTANZA</t>
  </si>
  <si>
    <t>OTROS PRODUCTOS QUIMICOS</t>
  </si>
  <si>
    <t>EXPEDICION DE CERTIFICADOS Y CERTIFICAC.</t>
  </si>
  <si>
    <t>COMBUSTIBLES LUBRICANTES Y ADITIVOS</t>
  </si>
  <si>
    <t>CERTIFICACIONES CATASTRALES</t>
  </si>
  <si>
    <t>PRENDAS DE SEGURIDAD Y PROTECCION PERSONAL</t>
  </si>
  <si>
    <t>REVISION Y AUTORIZACION DE AVALUOS</t>
  </si>
  <si>
    <t>HERRAMIENTAS MENORES</t>
  </si>
  <si>
    <t>REFACC. Y ACCESORIOS MENORES DE EQ. DE TRANSPORTE</t>
  </si>
  <si>
    <t>P R O D U C T O S</t>
  </si>
  <si>
    <t>REFACC. Y ACCESORIOS MENORES PARA MAQUINARIA Y OTROS EQ</t>
  </si>
  <si>
    <t>FORMAS Y EDICIONES IMPRESAS</t>
  </si>
  <si>
    <t>SERVICIOS GENERALES</t>
  </si>
  <si>
    <t>PRODUCTO NO ESPECIFICADOS</t>
  </si>
  <si>
    <t>ENERGIA ELECTRICA</t>
  </si>
  <si>
    <t>AGUA</t>
  </si>
  <si>
    <t>TELEFONIA TRADICIONAL</t>
  </si>
  <si>
    <t>APROVECHAMIENTOS</t>
  </si>
  <si>
    <t>TELEFONIA CELULAR</t>
  </si>
  <si>
    <t>MULTAS INFRACCIONES</t>
  </si>
  <si>
    <t>ARRENDAMIENTO DE MOBILIARIO Y EQUIPO DE ADMINISTRACION</t>
  </si>
  <si>
    <t>SERVICIOS LEGALES, DE CONTABILIDAD, AUDITORIA Y RELACIONAD</t>
  </si>
  <si>
    <t>SERVICIOS FINANCIEROS Y BANCARIOS</t>
  </si>
  <si>
    <t>INSTALACION, REPARACION Y MANTENIMIENTO DE EQ. DE COMPUTO</t>
  </si>
  <si>
    <t>INSTALACION, REPARACION Y MANTENIMIENTO DE EQ. DE TRANSP.</t>
  </si>
  <si>
    <t>PARTICIPACIONES Y APORTACIONES</t>
  </si>
  <si>
    <t>INSTALACION, REPARACION Y MAANT. DE MAQUINARIA Y OTROS EQ</t>
  </si>
  <si>
    <t>PARTICIPACIONES</t>
  </si>
  <si>
    <t>DIFUSION POR RADIO, TELEVISION Y OTROS MEDIOS DE MENSAJES</t>
  </si>
  <si>
    <t>PARTICIPACIONES FEDERALES</t>
  </si>
  <si>
    <t>VIATICOS EN EL PAIS</t>
  </si>
  <si>
    <t>GASTOS DE ORDEN SOCIAL Y CULTURAL</t>
  </si>
  <si>
    <t>PARTICIPACIONES ESTATALES</t>
  </si>
  <si>
    <t>PENAS, MULTAS, ACCESORIOS Y ACTUALIZACIONES</t>
  </si>
  <si>
    <t>TRANSFERENCIAS ASIGNACIONES, SUBSIDIOS Y OTRAS AYU</t>
  </si>
  <si>
    <t>TRANSFERENCIAS A ENTIDAES  ( DIF )</t>
  </si>
  <si>
    <t>APORTACIONES</t>
  </si>
  <si>
    <t>AYUDAS SOCIALES A PERSONAS</t>
  </si>
  <si>
    <t>BECAS Y OTRAS AYUDAS PARA PROGRAMAS DE CAPACITACION</t>
  </si>
  <si>
    <t>DEL FONDO DE INFRAESTRUCTURA SOCIAL M.</t>
  </si>
  <si>
    <t>AYUDAS SOCIALES A INSTITUCIONES DE ENSEÑANZA</t>
  </si>
  <si>
    <t>AYUDAS SOCIALES A INSTITUCIONES SIN FINES DE LUCRO</t>
  </si>
  <si>
    <t>JUBILACIONES</t>
  </si>
  <si>
    <t>TRANSFERENCIAS A FIDEICOMISOS DEL PODEREJECUTIVO</t>
  </si>
  <si>
    <t>DEL FONDO PARA EL FORTALECIMEINTO M.</t>
  </si>
  <si>
    <t>BIENES MUEBLES E INMUEBLES</t>
  </si>
  <si>
    <t>EQUIPO DE COMUNICACIÓN Y TELECOMUNICACION</t>
  </si>
  <si>
    <t>INVERSION PUBLICA</t>
  </si>
  <si>
    <t>CONVENIOS</t>
  </si>
  <si>
    <t>DIVISION DE TERRENOS Y CONST. DE OBRAS DE URBANIZAC.</t>
  </si>
  <si>
    <t>DEL GOBIERNO FEDERAL ( C.E. MUJER )</t>
  </si>
  <si>
    <t>DEUDA PUBLICA</t>
  </si>
  <si>
    <t>DEL GOBIERNO ESTATAL (ANIMACION CULTURAL)</t>
  </si>
  <si>
    <t>AMORTIZACION DE LA DEUDA INTERNA CON INST. DE CREDITO</t>
  </si>
  <si>
    <t>INTERESES DE LA DEUDAINTERNA CON INSTITUCIONES DE CREDITO</t>
  </si>
  <si>
    <t>ADEFAS</t>
  </si>
  <si>
    <t>TOTAL DE EGRESOS</t>
  </si>
  <si>
    <t>RESERVA AGUINALDOS 2015</t>
  </si>
  <si>
    <t>TOTAL DE INGREOS</t>
  </si>
  <si>
    <t>TOTAL EGRESOS,RESERVA. AGUINALDO Y ANTICIPOS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</si>
</sst>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"/>
      <name val="Arial Unicode MS"/>
      <family val="2"/>
    </font>
    <font>
      <b/>
      <sz val="8"/>
      <color indexed="8"/>
      <name val="Arial Black"/>
      <family val="2"/>
    </font>
    <font>
      <sz val="8"/>
      <name val="Arial"/>
      <family val="2"/>
    </font>
    <font>
      <sz val="8"/>
      <color indexed="8"/>
      <name val="Arial Black"/>
      <family val="2"/>
    </font>
    <font>
      <b/>
      <sz val="8"/>
      <color indexed="9"/>
      <name val="Arial Unicode MS"/>
      <family val="2"/>
    </font>
    <font>
      <b/>
      <sz val="8"/>
      <color indexed="8"/>
      <name val="Calibri"/>
      <family val="2"/>
    </font>
    <font>
      <b/>
      <sz val="8"/>
      <color indexed="9"/>
      <name val="Calibri"/>
      <family val="2"/>
    </font>
    <font>
      <sz val="8"/>
      <color indexed="9"/>
      <name val="Arial"/>
      <family val="2"/>
    </font>
    <font>
      <b/>
      <i/>
      <u/>
      <sz val="8"/>
      <color indexed="8"/>
      <name val="Arial Unicode MS"/>
      <family val="2"/>
    </font>
    <font>
      <sz val="8"/>
      <color indexed="8"/>
      <name val="Arial Unicode MS"/>
      <family val="2"/>
    </font>
    <font>
      <b/>
      <u/>
      <sz val="8"/>
      <color indexed="8"/>
      <name val="Arial Unicode MS"/>
      <family val="2"/>
    </font>
    <font>
      <sz val="8"/>
      <color theme="1"/>
      <name val="Calibri"/>
      <family val="2"/>
      <scheme val="minor"/>
    </font>
    <font>
      <b/>
      <sz val="8"/>
      <color indexed="9"/>
      <name val="Arial"/>
      <family val="2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10" fillId="2" borderId="4" xfId="0" applyFont="1" applyFill="1" applyBorder="1"/>
    <xf numFmtId="0" fontId="8" fillId="3" borderId="6" xfId="0" applyFont="1" applyFill="1" applyBorder="1"/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/>
    <xf numFmtId="0" fontId="8" fillId="3" borderId="10" xfId="0" applyFont="1" applyFill="1" applyBorder="1"/>
    <xf numFmtId="0" fontId="8" fillId="3" borderId="11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43" fontId="12" fillId="0" borderId="0" xfId="1" applyFont="1" applyFill="1" applyBorder="1" applyAlignment="1">
      <alignment wrapText="1"/>
    </xf>
    <xf numFmtId="43" fontId="3" fillId="0" borderId="0" xfId="1" applyFont="1" applyBorder="1" applyAlignment="1">
      <alignment wrapText="1"/>
    </xf>
    <xf numFmtId="0" fontId="12" fillId="4" borderId="9" xfId="0" applyFont="1" applyFill="1" applyBorder="1" applyAlignment="1">
      <alignment wrapText="1"/>
    </xf>
    <xf numFmtId="0" fontId="13" fillId="0" borderId="1" xfId="0" applyFont="1" applyBorder="1" applyAlignment="1">
      <alignment horizontal="left" wrapText="1"/>
    </xf>
    <xf numFmtId="0" fontId="11" fillId="0" borderId="2" xfId="0" applyFont="1" applyBorder="1" applyAlignment="1">
      <alignment wrapText="1"/>
    </xf>
    <xf numFmtId="43" fontId="3" fillId="0" borderId="2" xfId="0" applyNumberFormat="1" applyFont="1" applyBorder="1" applyAlignment="1">
      <alignment wrapText="1"/>
    </xf>
    <xf numFmtId="43" fontId="3" fillId="0" borderId="3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2" fillId="0" borderId="13" xfId="0" applyFont="1" applyFill="1" applyBorder="1" applyAlignment="1">
      <alignment horizontal="left" wrapText="1"/>
    </xf>
    <xf numFmtId="0" fontId="12" fillId="0" borderId="0" xfId="0" applyFont="1" applyBorder="1" applyAlignment="1">
      <alignment wrapText="1"/>
    </xf>
    <xf numFmtId="43" fontId="3" fillId="0" borderId="0" xfId="1" applyFont="1" applyFill="1" applyBorder="1" applyAlignment="1">
      <alignment wrapText="1"/>
    </xf>
    <xf numFmtId="0" fontId="12" fillId="4" borderId="14" xfId="0" applyFont="1" applyFill="1" applyBorder="1" applyAlignment="1">
      <alignment wrapText="1"/>
    </xf>
    <xf numFmtId="0" fontId="4" fillId="0" borderId="13" xfId="0" applyFont="1" applyBorder="1" applyAlignment="1">
      <alignment horizontal="left" wrapText="1"/>
    </xf>
    <xf numFmtId="43" fontId="5" fillId="0" borderId="0" xfId="1" applyFont="1" applyFill="1" applyBorder="1" applyAlignment="1">
      <alignment wrapText="1"/>
    </xf>
    <xf numFmtId="43" fontId="5" fillId="0" borderId="15" xfId="1" applyFont="1" applyBorder="1" applyAlignment="1">
      <alignment wrapText="1"/>
    </xf>
    <xf numFmtId="43" fontId="12" fillId="0" borderId="16" xfId="1" applyFont="1" applyFill="1" applyBorder="1" applyAlignment="1">
      <alignment wrapText="1"/>
    </xf>
    <xf numFmtId="43" fontId="5" fillId="0" borderId="16" xfId="1" applyFont="1" applyFill="1" applyBorder="1" applyAlignment="1">
      <alignment wrapText="1"/>
    </xf>
    <xf numFmtId="43" fontId="3" fillId="0" borderId="15" xfId="0" applyNumberFormat="1" applyFont="1" applyBorder="1" applyAlignment="1">
      <alignment wrapText="1"/>
    </xf>
    <xf numFmtId="43" fontId="2" fillId="0" borderId="15" xfId="1" applyFont="1" applyBorder="1" applyAlignment="1">
      <alignment wrapText="1"/>
    </xf>
    <xf numFmtId="0" fontId="6" fillId="0" borderId="13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43" fontId="12" fillId="0" borderId="0" xfId="1" applyFont="1" applyBorder="1" applyAlignment="1">
      <alignment wrapText="1"/>
    </xf>
    <xf numFmtId="43" fontId="12" fillId="0" borderId="16" xfId="1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0" fontId="14" fillId="0" borderId="0" xfId="0" applyFont="1" applyFill="1" applyBorder="1" applyAlignment="1">
      <alignment wrapText="1"/>
    </xf>
    <xf numFmtId="43" fontId="5" fillId="0" borderId="17" xfId="1" applyFont="1" applyBorder="1" applyAlignment="1">
      <alignment wrapText="1"/>
    </xf>
    <xf numFmtId="43" fontId="2" fillId="0" borderId="0" xfId="1" applyFont="1" applyFill="1" applyBorder="1" applyAlignment="1">
      <alignment wrapText="1"/>
    </xf>
    <xf numFmtId="43" fontId="2" fillId="0" borderId="15" xfId="1" applyFont="1" applyFill="1" applyBorder="1" applyAlignment="1">
      <alignment wrapText="1"/>
    </xf>
    <xf numFmtId="43" fontId="2" fillId="0" borderId="17" xfId="1" applyFont="1" applyFill="1" applyBorder="1" applyAlignment="1">
      <alignment wrapText="1"/>
    </xf>
    <xf numFmtId="0" fontId="12" fillId="4" borderId="18" xfId="0" applyFont="1" applyFill="1" applyBorder="1" applyAlignment="1">
      <alignment wrapText="1"/>
    </xf>
    <xf numFmtId="0" fontId="7" fillId="2" borderId="19" xfId="0" applyFont="1" applyFill="1" applyBorder="1" applyAlignment="1">
      <alignment wrapText="1"/>
    </xf>
    <xf numFmtId="0" fontId="7" fillId="2" borderId="20" xfId="0" applyFont="1" applyFill="1" applyBorder="1" applyAlignment="1">
      <alignment horizontal="center" wrapText="1"/>
    </xf>
    <xf numFmtId="43" fontId="15" fillId="2" borderId="20" xfId="1" applyFont="1" applyFill="1" applyBorder="1" applyAlignment="1">
      <alignment wrapText="1"/>
    </xf>
    <xf numFmtId="0" fontId="14" fillId="4" borderId="21" xfId="0" applyFont="1" applyFill="1" applyBorder="1" applyAlignment="1">
      <alignment wrapText="1"/>
    </xf>
    <xf numFmtId="43" fontId="15" fillId="2" borderId="22" xfId="1" applyFont="1" applyFill="1" applyBorder="1" applyAlignment="1">
      <alignment wrapText="1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workbookViewId="0">
      <selection activeCell="G4" sqref="G4"/>
    </sheetView>
  </sheetViews>
  <sheetFormatPr baseColWidth="10" defaultRowHeight="15" x14ac:dyDescent="0.25"/>
  <cols>
    <col min="1" max="1" width="5.85546875" customWidth="1"/>
    <col min="2" max="2" width="31.140625" customWidth="1"/>
    <col min="3" max="3" width="11.5703125" bestFit="1" customWidth="1"/>
    <col min="4" max="4" width="13" customWidth="1"/>
    <col min="5" max="5" width="3.140625" customWidth="1"/>
    <col min="6" max="6" width="6" customWidth="1"/>
    <col min="7" max="7" width="31.28515625" customWidth="1"/>
    <col min="8" max="8" width="10.7109375" customWidth="1"/>
    <col min="9" max="9" width="11.5703125" bestFit="1" customWidth="1"/>
  </cols>
  <sheetData>
    <row r="1" spans="1:9" ht="15.75" thickBot="1" x14ac:dyDescent="0.3">
      <c r="A1" s="47" t="s">
        <v>0</v>
      </c>
      <c r="B1" s="48"/>
      <c r="C1" s="48"/>
      <c r="D1" s="48"/>
      <c r="E1" s="48"/>
      <c r="F1" s="48"/>
      <c r="G1" s="48"/>
      <c r="H1" s="48"/>
      <c r="I1" s="49"/>
    </row>
    <row r="2" spans="1:9" ht="15.75" thickBot="1" x14ac:dyDescent="0.3">
      <c r="A2" s="47" t="s">
        <v>1</v>
      </c>
      <c r="B2" s="48"/>
      <c r="C2" s="48"/>
      <c r="D2" s="48"/>
      <c r="E2" s="48"/>
      <c r="F2" s="48"/>
      <c r="G2" s="48"/>
      <c r="H2" s="48"/>
      <c r="I2" s="49"/>
    </row>
    <row r="3" spans="1:9" ht="15.75" thickBot="1" x14ac:dyDescent="0.3">
      <c r="A3" s="50" t="s">
        <v>2</v>
      </c>
      <c r="B3" s="51"/>
      <c r="C3" s="51"/>
      <c r="D3" s="51"/>
      <c r="E3" s="1"/>
      <c r="F3" s="52" t="s">
        <v>3</v>
      </c>
      <c r="G3" s="51"/>
      <c r="H3" s="51"/>
      <c r="I3" s="53"/>
    </row>
    <row r="4" spans="1:9" ht="15.75" thickBot="1" x14ac:dyDescent="0.3">
      <c r="A4" s="2" t="s">
        <v>4</v>
      </c>
      <c r="B4" s="3" t="s">
        <v>5</v>
      </c>
      <c r="C4" s="3" t="s">
        <v>6</v>
      </c>
      <c r="D4" s="4" t="s">
        <v>7</v>
      </c>
      <c r="E4" s="5"/>
      <c r="F4" s="6" t="s">
        <v>4</v>
      </c>
      <c r="G4" s="7" t="s">
        <v>5</v>
      </c>
      <c r="H4" s="7" t="s">
        <v>6</v>
      </c>
      <c r="I4" s="8" t="s">
        <v>7</v>
      </c>
    </row>
    <row r="5" spans="1:9" s="18" customFormat="1" ht="25.5" x14ac:dyDescent="0.25">
      <c r="A5" s="9"/>
      <c r="B5" s="10" t="s">
        <v>8</v>
      </c>
      <c r="C5" s="11"/>
      <c r="D5" s="12">
        <f>SUM(C6:C8)</f>
        <v>22534.489999999998</v>
      </c>
      <c r="E5" s="13"/>
      <c r="F5" s="14"/>
      <c r="G5" s="15" t="s">
        <v>9</v>
      </c>
      <c r="H5" s="16"/>
      <c r="I5" s="17">
        <f>SUM(H6:H9)</f>
        <v>806851.19</v>
      </c>
    </row>
    <row r="6" spans="1:9" s="18" customFormat="1" x14ac:dyDescent="0.25">
      <c r="A6" s="19">
        <v>12110</v>
      </c>
      <c r="B6" s="20" t="s">
        <v>10</v>
      </c>
      <c r="C6" s="11">
        <f>2932.09</f>
        <v>2932.09</v>
      </c>
      <c r="D6" s="21"/>
      <c r="E6" s="22"/>
      <c r="F6" s="23">
        <v>1111</v>
      </c>
      <c r="G6" s="20" t="s">
        <v>11</v>
      </c>
      <c r="H6" s="24">
        <v>192555.74</v>
      </c>
      <c r="I6" s="25"/>
    </row>
    <row r="7" spans="1:9" s="18" customFormat="1" ht="25.5" x14ac:dyDescent="0.25">
      <c r="A7" s="9">
        <v>12120</v>
      </c>
      <c r="B7" s="20" t="s">
        <v>12</v>
      </c>
      <c r="C7" s="11">
        <v>7467.26</v>
      </c>
      <c r="D7" s="12"/>
      <c r="E7" s="22"/>
      <c r="F7" s="23">
        <v>1131</v>
      </c>
      <c r="G7" s="20" t="s">
        <v>13</v>
      </c>
      <c r="H7" s="24">
        <v>431112.65</v>
      </c>
      <c r="I7" s="25"/>
    </row>
    <row r="8" spans="1:9" s="18" customFormat="1" ht="25.5" x14ac:dyDescent="0.25">
      <c r="A8" s="9">
        <v>12210</v>
      </c>
      <c r="B8" s="20" t="s">
        <v>14</v>
      </c>
      <c r="C8" s="26">
        <v>12135.14</v>
      </c>
      <c r="D8" s="12"/>
      <c r="E8" s="22"/>
      <c r="F8" s="23">
        <v>1221</v>
      </c>
      <c r="G8" s="20" t="s">
        <v>15</v>
      </c>
      <c r="H8" s="24">
        <v>169125.8</v>
      </c>
      <c r="I8" s="25"/>
    </row>
    <row r="9" spans="1:9" s="18" customFormat="1" ht="25.5" x14ac:dyDescent="0.25">
      <c r="A9" s="19"/>
      <c r="B9" s="10"/>
      <c r="C9" s="11"/>
      <c r="D9" s="21"/>
      <c r="E9" s="22"/>
      <c r="F9" s="23">
        <v>1321</v>
      </c>
      <c r="G9" s="20" t="s">
        <v>16</v>
      </c>
      <c r="H9" s="27">
        <v>14057</v>
      </c>
      <c r="I9" s="25"/>
    </row>
    <row r="10" spans="1:9" s="18" customFormat="1" x14ac:dyDescent="0.25">
      <c r="A10" s="19"/>
      <c r="B10" s="10"/>
      <c r="C10" s="11"/>
      <c r="D10" s="21"/>
      <c r="E10" s="22"/>
      <c r="F10" s="23"/>
      <c r="G10" s="10" t="s">
        <v>17</v>
      </c>
      <c r="H10" s="24"/>
      <c r="I10" s="28">
        <f>SUM(H11:H26)</f>
        <v>171181.99000000002</v>
      </c>
    </row>
    <row r="11" spans="1:9" s="18" customFormat="1" ht="25.5" x14ac:dyDescent="0.25">
      <c r="A11" s="9"/>
      <c r="B11" s="10" t="s">
        <v>18</v>
      </c>
      <c r="C11" s="11"/>
      <c r="D11" s="12">
        <f>SUM(C12:C24)</f>
        <v>46380.26</v>
      </c>
      <c r="E11" s="22"/>
      <c r="F11" s="23">
        <v>2111</v>
      </c>
      <c r="G11" s="20" t="s">
        <v>19</v>
      </c>
      <c r="H11" s="24">
        <v>3876.06</v>
      </c>
      <c r="I11" s="28"/>
    </row>
    <row r="12" spans="1:9" s="18" customFormat="1" ht="25.5" x14ac:dyDescent="0.25">
      <c r="A12" s="9">
        <v>41120</v>
      </c>
      <c r="B12" s="20" t="s">
        <v>20</v>
      </c>
      <c r="C12" s="11">
        <v>9347</v>
      </c>
      <c r="D12" s="12"/>
      <c r="E12" s="22"/>
      <c r="F12" s="23">
        <v>2121</v>
      </c>
      <c r="G12" s="20" t="s">
        <v>21</v>
      </c>
      <c r="H12" s="24">
        <v>2957.12</v>
      </c>
      <c r="I12" s="28"/>
    </row>
    <row r="13" spans="1:9" s="18" customFormat="1" ht="25.5" x14ac:dyDescent="0.25">
      <c r="A13" s="9">
        <v>41310</v>
      </c>
      <c r="B13" s="20" t="s">
        <v>22</v>
      </c>
      <c r="C13" s="11">
        <v>702</v>
      </c>
      <c r="D13" s="12"/>
      <c r="E13" s="22"/>
      <c r="F13" s="23">
        <v>2161</v>
      </c>
      <c r="G13" s="20" t="s">
        <v>23</v>
      </c>
      <c r="H13" s="24">
        <v>2735.31</v>
      </c>
      <c r="I13" s="28"/>
    </row>
    <row r="14" spans="1:9" s="18" customFormat="1" ht="25.5" x14ac:dyDescent="0.25">
      <c r="A14" s="9">
        <v>43010</v>
      </c>
      <c r="B14" s="20" t="s">
        <v>24</v>
      </c>
      <c r="C14" s="11">
        <f>4339+2421</f>
        <v>6760</v>
      </c>
      <c r="D14" s="21"/>
      <c r="E14" s="22"/>
      <c r="F14" s="23">
        <v>2211</v>
      </c>
      <c r="G14" s="20" t="s">
        <v>25</v>
      </c>
      <c r="H14" s="24">
        <v>825</v>
      </c>
      <c r="I14" s="28"/>
    </row>
    <row r="15" spans="1:9" s="18" customFormat="1" ht="25.5" x14ac:dyDescent="0.25">
      <c r="A15" s="9">
        <v>43030</v>
      </c>
      <c r="B15" s="20" t="s">
        <v>26</v>
      </c>
      <c r="C15" s="11">
        <f>474.06</f>
        <v>474.06</v>
      </c>
      <c r="D15" s="12"/>
      <c r="E15" s="22"/>
      <c r="F15" s="23">
        <v>2411</v>
      </c>
      <c r="G15" s="20" t="s">
        <v>27</v>
      </c>
      <c r="H15" s="24">
        <v>15658</v>
      </c>
      <c r="I15" s="28"/>
    </row>
    <row r="16" spans="1:9" s="18" customFormat="1" ht="25.5" x14ac:dyDescent="0.25">
      <c r="A16" s="9">
        <v>43041</v>
      </c>
      <c r="B16" s="20" t="s">
        <v>28</v>
      </c>
      <c r="C16" s="11">
        <v>37</v>
      </c>
      <c r="D16" s="12"/>
      <c r="E16" s="22"/>
      <c r="F16" s="23">
        <v>2421</v>
      </c>
      <c r="G16" s="20" t="s">
        <v>29</v>
      </c>
      <c r="H16" s="24">
        <v>1718.12</v>
      </c>
      <c r="I16" s="29"/>
    </row>
    <row r="17" spans="1:9" s="18" customFormat="1" x14ac:dyDescent="0.25">
      <c r="A17" s="9">
        <v>43070</v>
      </c>
      <c r="B17" s="20" t="s">
        <v>30</v>
      </c>
      <c r="C17" s="11">
        <v>146</v>
      </c>
      <c r="D17" s="12"/>
      <c r="E17" s="22"/>
      <c r="F17" s="23">
        <v>2431</v>
      </c>
      <c r="G17" s="20" t="s">
        <v>31</v>
      </c>
      <c r="H17" s="24">
        <v>240</v>
      </c>
      <c r="I17" s="25"/>
    </row>
    <row r="18" spans="1:9" s="18" customFormat="1" ht="25.5" x14ac:dyDescent="0.25">
      <c r="A18" s="9">
        <v>43090</v>
      </c>
      <c r="B18" s="20" t="s">
        <v>32</v>
      </c>
      <c r="C18" s="11">
        <v>6781.54</v>
      </c>
      <c r="D18" s="12"/>
      <c r="E18" s="22"/>
      <c r="F18" s="23">
        <v>2461</v>
      </c>
      <c r="G18" s="20" t="s">
        <v>33</v>
      </c>
      <c r="H18" s="24">
        <v>15758.04</v>
      </c>
      <c r="I18" s="25"/>
    </row>
    <row r="19" spans="1:9" s="18" customFormat="1" ht="25.5" x14ac:dyDescent="0.25">
      <c r="A19" s="9">
        <v>43094</v>
      </c>
      <c r="B19" s="20" t="s">
        <v>34</v>
      </c>
      <c r="C19" s="11">
        <v>1761.44</v>
      </c>
      <c r="D19" s="12"/>
      <c r="E19" s="22"/>
      <c r="F19" s="23">
        <v>2491</v>
      </c>
      <c r="G19" s="20" t="s">
        <v>35</v>
      </c>
      <c r="H19" s="24">
        <v>11544.63</v>
      </c>
      <c r="I19" s="25"/>
    </row>
    <row r="20" spans="1:9" s="18" customFormat="1" ht="25.5" x14ac:dyDescent="0.25">
      <c r="A20" s="9">
        <v>43095</v>
      </c>
      <c r="B20" s="20" t="s">
        <v>36</v>
      </c>
      <c r="C20" s="11">
        <v>264.22000000000003</v>
      </c>
      <c r="D20" s="12"/>
      <c r="E20" s="22"/>
      <c r="F20" s="23">
        <v>2521</v>
      </c>
      <c r="G20" s="20" t="s">
        <v>37</v>
      </c>
      <c r="H20" s="24">
        <v>150.80000000000001</v>
      </c>
      <c r="I20" s="25"/>
    </row>
    <row r="21" spans="1:9" s="18" customFormat="1" x14ac:dyDescent="0.25">
      <c r="A21" s="9">
        <v>43110</v>
      </c>
      <c r="B21" s="20" t="s">
        <v>38</v>
      </c>
      <c r="C21" s="11">
        <v>3599</v>
      </c>
      <c r="D21" s="12"/>
      <c r="E21" s="22"/>
      <c r="F21" s="23">
        <v>2591</v>
      </c>
      <c r="G21" s="20" t="s">
        <v>39</v>
      </c>
      <c r="H21" s="24">
        <v>9442.4</v>
      </c>
      <c r="I21" s="25"/>
    </row>
    <row r="22" spans="1:9" s="18" customFormat="1" ht="25.5" x14ac:dyDescent="0.25">
      <c r="A22" s="9">
        <v>43310</v>
      </c>
      <c r="B22" s="20" t="s">
        <v>40</v>
      </c>
      <c r="C22" s="11">
        <v>15104</v>
      </c>
      <c r="D22" s="12"/>
      <c r="E22" s="22"/>
      <c r="F22" s="23">
        <v>2611</v>
      </c>
      <c r="G22" s="20" t="s">
        <v>41</v>
      </c>
      <c r="H22" s="24">
        <f>19910+71596.49</f>
        <v>91506.49</v>
      </c>
      <c r="I22" s="25"/>
    </row>
    <row r="23" spans="1:9" s="18" customFormat="1" ht="25.5" x14ac:dyDescent="0.25">
      <c r="A23" s="9">
        <v>43420</v>
      </c>
      <c r="B23" s="20" t="s">
        <v>42</v>
      </c>
      <c r="C23" s="11">
        <v>508</v>
      </c>
      <c r="D23" s="12"/>
      <c r="E23" s="22"/>
      <c r="F23" s="23">
        <v>2721</v>
      </c>
      <c r="G23" s="20" t="s">
        <v>43</v>
      </c>
      <c r="H23" s="24">
        <v>3550.01</v>
      </c>
      <c r="I23" s="25"/>
    </row>
    <row r="24" spans="1:9" s="18" customFormat="1" ht="25.5" x14ac:dyDescent="0.25">
      <c r="A24" s="9">
        <v>43424</v>
      </c>
      <c r="B24" s="20" t="s">
        <v>44</v>
      </c>
      <c r="C24" s="26">
        <v>896</v>
      </c>
      <c r="D24" s="12"/>
      <c r="E24" s="22"/>
      <c r="F24" s="23">
        <v>2911</v>
      </c>
      <c r="G24" s="20" t="s">
        <v>45</v>
      </c>
      <c r="H24" s="24">
        <v>678.01</v>
      </c>
      <c r="I24" s="25"/>
    </row>
    <row r="25" spans="1:9" s="18" customFormat="1" ht="25.5" x14ac:dyDescent="0.25">
      <c r="A25" s="9"/>
      <c r="B25" s="20"/>
      <c r="C25" s="11"/>
      <c r="D25" s="12"/>
      <c r="E25" s="22"/>
      <c r="F25" s="23">
        <v>2961</v>
      </c>
      <c r="G25" s="20" t="s">
        <v>46</v>
      </c>
      <c r="H25" s="24">
        <v>4684</v>
      </c>
      <c r="I25" s="25"/>
    </row>
    <row r="26" spans="1:9" s="18" customFormat="1" ht="25.5" x14ac:dyDescent="0.25">
      <c r="A26" s="9"/>
      <c r="B26" s="10" t="s">
        <v>47</v>
      </c>
      <c r="C26" s="11"/>
      <c r="D26" s="12">
        <f>SUM(C27:C28)</f>
        <v>11379.33</v>
      </c>
      <c r="E26" s="22"/>
      <c r="F26" s="23">
        <v>2981</v>
      </c>
      <c r="G26" s="20" t="s">
        <v>48</v>
      </c>
      <c r="H26" s="27">
        <v>5858</v>
      </c>
      <c r="I26" s="25"/>
    </row>
    <row r="27" spans="1:9" s="18" customFormat="1" x14ac:dyDescent="0.25">
      <c r="A27" s="9">
        <v>51991</v>
      </c>
      <c r="B27" s="20" t="s">
        <v>49</v>
      </c>
      <c r="C27" s="11">
        <v>10152</v>
      </c>
      <c r="D27" s="12"/>
      <c r="E27" s="22"/>
      <c r="F27" s="23"/>
      <c r="G27" s="10" t="s">
        <v>50</v>
      </c>
      <c r="H27" s="24"/>
      <c r="I27" s="28">
        <f>SUM(H28:H41)</f>
        <v>334304.64000000001</v>
      </c>
    </row>
    <row r="28" spans="1:9" s="18" customFormat="1" x14ac:dyDescent="0.25">
      <c r="A28" s="9">
        <v>51999</v>
      </c>
      <c r="B28" s="20" t="s">
        <v>51</v>
      </c>
      <c r="C28" s="26">
        <v>1227.33</v>
      </c>
      <c r="D28" s="12"/>
      <c r="E28" s="22"/>
      <c r="F28" s="23">
        <v>3111</v>
      </c>
      <c r="G28" s="20" t="s">
        <v>52</v>
      </c>
      <c r="H28" s="24">
        <v>271256</v>
      </c>
      <c r="I28" s="25"/>
    </row>
    <row r="29" spans="1:9" s="18" customFormat="1" x14ac:dyDescent="0.25">
      <c r="A29" s="9"/>
      <c r="B29" s="20"/>
      <c r="C29" s="11"/>
      <c r="D29" s="12"/>
      <c r="E29" s="22"/>
      <c r="F29" s="23">
        <v>3131</v>
      </c>
      <c r="G29" s="20" t="s">
        <v>53</v>
      </c>
      <c r="H29" s="24">
        <v>2928</v>
      </c>
      <c r="I29" s="25"/>
    </row>
    <row r="30" spans="1:9" s="18" customFormat="1" x14ac:dyDescent="0.25">
      <c r="A30" s="9"/>
      <c r="B30" s="20"/>
      <c r="C30" s="11"/>
      <c r="D30" s="12"/>
      <c r="E30" s="22"/>
      <c r="F30" s="23">
        <v>3141</v>
      </c>
      <c r="G30" s="20" t="s">
        <v>54</v>
      </c>
      <c r="H30" s="24">
        <v>6217</v>
      </c>
      <c r="I30" s="25"/>
    </row>
    <row r="31" spans="1:9" s="18" customFormat="1" x14ac:dyDescent="0.25">
      <c r="A31" s="9"/>
      <c r="B31" s="10" t="s">
        <v>55</v>
      </c>
      <c r="C31" s="11"/>
      <c r="D31" s="12">
        <f>SUM(C32:C33)</f>
        <v>12984</v>
      </c>
      <c r="E31" s="22"/>
      <c r="F31" s="23">
        <v>3151</v>
      </c>
      <c r="G31" s="20" t="s">
        <v>56</v>
      </c>
      <c r="H31" s="24">
        <v>6851.01</v>
      </c>
      <c r="I31" s="28"/>
    </row>
    <row r="32" spans="1:9" s="18" customFormat="1" ht="25.5" x14ac:dyDescent="0.25">
      <c r="A32" s="9">
        <v>61210</v>
      </c>
      <c r="B32" s="20" t="s">
        <v>57</v>
      </c>
      <c r="C32" s="26">
        <v>12984</v>
      </c>
      <c r="D32" s="12"/>
      <c r="E32" s="22"/>
      <c r="F32" s="23">
        <v>3231</v>
      </c>
      <c r="G32" s="20" t="s">
        <v>58</v>
      </c>
      <c r="H32" s="24">
        <v>7540</v>
      </c>
      <c r="I32" s="25"/>
    </row>
    <row r="33" spans="1:9" s="18" customFormat="1" ht="38.25" x14ac:dyDescent="0.25">
      <c r="A33" s="9"/>
      <c r="B33" s="20"/>
      <c r="C33" s="11"/>
      <c r="D33" s="12"/>
      <c r="E33" s="22"/>
      <c r="F33" s="30">
        <v>3311</v>
      </c>
      <c r="G33" s="20" t="s">
        <v>59</v>
      </c>
      <c r="H33" s="24">
        <v>13280</v>
      </c>
      <c r="I33" s="29"/>
    </row>
    <row r="34" spans="1:9" s="18" customFormat="1" ht="25.5" x14ac:dyDescent="0.25">
      <c r="A34" s="9"/>
      <c r="B34" s="20"/>
      <c r="C34" s="11"/>
      <c r="D34" s="12"/>
      <c r="E34" s="22"/>
      <c r="F34" s="30">
        <v>3411</v>
      </c>
      <c r="G34" s="20" t="s">
        <v>60</v>
      </c>
      <c r="H34" s="24">
        <f>2700.48</f>
        <v>2700.48</v>
      </c>
      <c r="I34" s="29"/>
    </row>
    <row r="35" spans="1:9" s="18" customFormat="1" ht="38.25" x14ac:dyDescent="0.25">
      <c r="A35" s="9"/>
      <c r="B35" s="20"/>
      <c r="C35" s="11"/>
      <c r="D35" s="12"/>
      <c r="E35" s="22"/>
      <c r="F35" s="23">
        <v>3531</v>
      </c>
      <c r="G35" s="20" t="s">
        <v>61</v>
      </c>
      <c r="H35" s="24">
        <v>5000</v>
      </c>
      <c r="I35" s="29"/>
    </row>
    <row r="36" spans="1:9" s="18" customFormat="1" ht="25.5" x14ac:dyDescent="0.25">
      <c r="A36" s="9"/>
      <c r="B36" s="10"/>
      <c r="C36" s="11"/>
      <c r="D36" s="12"/>
      <c r="E36" s="22"/>
      <c r="F36" s="23">
        <v>3551</v>
      </c>
      <c r="G36" s="20" t="s">
        <v>62</v>
      </c>
      <c r="H36" s="24">
        <v>7703.64</v>
      </c>
      <c r="I36" s="29"/>
    </row>
    <row r="37" spans="1:9" s="18" customFormat="1" ht="25.5" x14ac:dyDescent="0.25">
      <c r="A37" s="9"/>
      <c r="B37" s="10" t="s">
        <v>63</v>
      </c>
      <c r="C37" s="11"/>
      <c r="D37" s="12"/>
      <c r="E37" s="22"/>
      <c r="F37" s="23">
        <v>3571</v>
      </c>
      <c r="G37" s="20" t="s">
        <v>64</v>
      </c>
      <c r="H37" s="24">
        <v>2467.6</v>
      </c>
      <c r="I37" s="29"/>
    </row>
    <row r="38" spans="1:9" s="18" customFormat="1" ht="25.5" x14ac:dyDescent="0.25">
      <c r="A38" s="9"/>
      <c r="B38" s="31" t="s">
        <v>65</v>
      </c>
      <c r="C38" s="11"/>
      <c r="D38" s="12">
        <f>SUM(C39:C41)</f>
        <v>1343693.3800000001</v>
      </c>
      <c r="E38" s="22"/>
      <c r="F38" s="23">
        <v>3611</v>
      </c>
      <c r="G38" s="20" t="s">
        <v>66</v>
      </c>
      <c r="H38" s="24">
        <v>900</v>
      </c>
      <c r="I38" s="28"/>
    </row>
    <row r="39" spans="1:9" s="18" customFormat="1" x14ac:dyDescent="0.25">
      <c r="A39" s="9">
        <v>81110</v>
      </c>
      <c r="B39" s="20" t="s">
        <v>67</v>
      </c>
      <c r="C39" s="32">
        <f>1262435.13+1321.22+72914.36+4250.07</f>
        <v>1340920.78</v>
      </c>
      <c r="D39" s="12"/>
      <c r="E39" s="22"/>
      <c r="F39" s="23">
        <v>3751</v>
      </c>
      <c r="G39" s="20" t="s">
        <v>68</v>
      </c>
      <c r="H39" s="24">
        <v>4487.03</v>
      </c>
      <c r="I39" s="28"/>
    </row>
    <row r="40" spans="1:9" s="18" customFormat="1" ht="25.5" x14ac:dyDescent="0.25">
      <c r="A40" s="9"/>
      <c r="B40" s="20"/>
      <c r="C40" s="11"/>
      <c r="D40" s="12"/>
      <c r="E40" s="22"/>
      <c r="F40" s="23">
        <v>3821</v>
      </c>
      <c r="G40" s="20" t="s">
        <v>69</v>
      </c>
      <c r="H40" s="24">
        <v>2498.88</v>
      </c>
      <c r="I40" s="28"/>
    </row>
    <row r="41" spans="1:9" s="18" customFormat="1" ht="25.5" x14ac:dyDescent="0.25">
      <c r="A41" s="9">
        <v>81120</v>
      </c>
      <c r="B41" s="20" t="s">
        <v>70</v>
      </c>
      <c r="C41" s="33">
        <v>2772.6</v>
      </c>
      <c r="D41" s="12"/>
      <c r="E41" s="22"/>
      <c r="F41" s="23">
        <v>3951</v>
      </c>
      <c r="G41" s="20" t="s">
        <v>71</v>
      </c>
      <c r="H41" s="27">
        <v>475</v>
      </c>
      <c r="I41" s="28"/>
    </row>
    <row r="42" spans="1:9" s="18" customFormat="1" ht="38.25" x14ac:dyDescent="0.25">
      <c r="A42" s="9"/>
      <c r="B42" s="10"/>
      <c r="C42" s="11"/>
      <c r="D42" s="12"/>
      <c r="E42" s="22"/>
      <c r="F42" s="30"/>
      <c r="G42" s="10" t="s">
        <v>72</v>
      </c>
      <c r="H42" s="24"/>
      <c r="I42" s="28">
        <f>SUM(H43:H49)</f>
        <v>100607.63</v>
      </c>
    </row>
    <row r="43" spans="1:9" s="18" customFormat="1" x14ac:dyDescent="0.25">
      <c r="A43" s="9"/>
      <c r="B43" s="10"/>
      <c r="C43" s="11"/>
      <c r="D43" s="12"/>
      <c r="E43" s="22"/>
      <c r="F43" s="23">
        <v>4211</v>
      </c>
      <c r="G43" s="20" t="s">
        <v>73</v>
      </c>
      <c r="H43" s="24">
        <v>55000</v>
      </c>
      <c r="I43" s="28"/>
    </row>
    <row r="44" spans="1:9" s="18" customFormat="1" x14ac:dyDescent="0.25">
      <c r="A44" s="9"/>
      <c r="B44" s="31" t="s">
        <v>74</v>
      </c>
      <c r="C44" s="32"/>
      <c r="D44" s="12">
        <f>SUM(C46:C50)</f>
        <v>667842.56000000006</v>
      </c>
      <c r="E44" s="22"/>
      <c r="F44" s="23">
        <v>4411</v>
      </c>
      <c r="G44" s="20" t="s">
        <v>75</v>
      </c>
      <c r="H44" s="24">
        <v>500</v>
      </c>
      <c r="I44" s="28"/>
    </row>
    <row r="45" spans="1:9" s="18" customFormat="1" ht="25.5" x14ac:dyDescent="0.25">
      <c r="A45" s="9"/>
      <c r="B45" s="31"/>
      <c r="C45" s="32"/>
      <c r="D45" s="12"/>
      <c r="E45" s="22"/>
      <c r="F45" s="23">
        <v>4421</v>
      </c>
      <c r="G45" s="20" t="s">
        <v>76</v>
      </c>
      <c r="H45" s="24">
        <v>30624.41</v>
      </c>
      <c r="I45" s="28"/>
    </row>
    <row r="46" spans="1:9" s="18" customFormat="1" ht="25.5" x14ac:dyDescent="0.25">
      <c r="A46" s="9">
        <v>82110</v>
      </c>
      <c r="B46" s="20" t="s">
        <v>77</v>
      </c>
      <c r="C46" s="33">
        <v>280173.53999999998</v>
      </c>
      <c r="D46" s="12"/>
      <c r="E46" s="22"/>
      <c r="F46" s="23">
        <v>4431</v>
      </c>
      <c r="G46" s="20" t="s">
        <v>78</v>
      </c>
      <c r="H46" s="24">
        <v>200</v>
      </c>
      <c r="I46" s="28"/>
    </row>
    <row r="47" spans="1:9" s="18" customFormat="1" ht="25.5" x14ac:dyDescent="0.25">
      <c r="A47" s="9"/>
      <c r="B47" s="20"/>
      <c r="C47" s="32"/>
      <c r="D47" s="12"/>
      <c r="E47" s="22"/>
      <c r="F47" s="23">
        <v>4451</v>
      </c>
      <c r="G47" s="20" t="s">
        <v>79</v>
      </c>
      <c r="H47" s="24">
        <v>1000</v>
      </c>
      <c r="I47" s="28"/>
    </row>
    <row r="48" spans="1:9" s="18" customFormat="1" x14ac:dyDescent="0.25">
      <c r="A48" s="9"/>
      <c r="B48" s="20"/>
      <c r="C48" s="32"/>
      <c r="D48" s="12"/>
      <c r="E48" s="22"/>
      <c r="F48" s="23">
        <v>4521</v>
      </c>
      <c r="G48" s="20" t="s">
        <v>80</v>
      </c>
      <c r="H48" s="24">
        <v>13204.22</v>
      </c>
      <c r="I48" s="28"/>
    </row>
    <row r="49" spans="1:9" s="18" customFormat="1" ht="25.5" x14ac:dyDescent="0.25">
      <c r="A49" s="9"/>
      <c r="B49" s="20"/>
      <c r="C49" s="32"/>
      <c r="D49" s="12"/>
      <c r="E49" s="22"/>
      <c r="F49" s="23">
        <v>4611</v>
      </c>
      <c r="G49" s="20" t="s">
        <v>81</v>
      </c>
      <c r="H49" s="27">
        <v>79</v>
      </c>
      <c r="I49" s="28"/>
    </row>
    <row r="50" spans="1:9" s="18" customFormat="1" ht="25.5" x14ac:dyDescent="0.25">
      <c r="A50" s="9">
        <v>82130</v>
      </c>
      <c r="B50" s="20" t="s">
        <v>82</v>
      </c>
      <c r="C50" s="26">
        <v>387669.02</v>
      </c>
      <c r="D50" s="34"/>
      <c r="E50" s="22"/>
      <c r="F50" s="23"/>
      <c r="G50" s="10" t="s">
        <v>83</v>
      </c>
      <c r="H50" s="24"/>
      <c r="I50" s="28">
        <f>SUM(H51)</f>
        <v>14616</v>
      </c>
    </row>
    <row r="51" spans="1:9" s="18" customFormat="1" ht="25.5" x14ac:dyDescent="0.25">
      <c r="A51" s="9"/>
      <c r="B51" s="31"/>
      <c r="C51" s="32"/>
      <c r="D51" s="12"/>
      <c r="E51" s="22"/>
      <c r="F51" s="23">
        <v>5651</v>
      </c>
      <c r="G51" s="20" t="s">
        <v>84</v>
      </c>
      <c r="H51" s="27">
        <v>14616</v>
      </c>
      <c r="I51" s="28"/>
    </row>
    <row r="52" spans="1:9" s="18" customFormat="1" x14ac:dyDescent="0.25">
      <c r="A52" s="9"/>
      <c r="B52" s="31"/>
      <c r="C52" s="32"/>
      <c r="D52" s="12"/>
      <c r="E52" s="22"/>
      <c r="F52" s="30"/>
      <c r="G52" s="10" t="s">
        <v>85</v>
      </c>
      <c r="H52" s="24"/>
      <c r="I52" s="28">
        <f>SUM(H53:H53)</f>
        <v>307533.55</v>
      </c>
    </row>
    <row r="53" spans="1:9" s="18" customFormat="1" ht="25.5" x14ac:dyDescent="0.25">
      <c r="A53" s="35"/>
      <c r="B53" s="10" t="s">
        <v>86</v>
      </c>
      <c r="C53" s="11"/>
      <c r="D53" s="12">
        <f>SUM(C54:C55)</f>
        <v>405640</v>
      </c>
      <c r="E53" s="22"/>
      <c r="F53" s="23">
        <v>6141</v>
      </c>
      <c r="G53" s="20" t="s">
        <v>87</v>
      </c>
      <c r="H53" s="27">
        <v>307533.55</v>
      </c>
      <c r="I53" s="28"/>
    </row>
    <row r="54" spans="1:9" s="18" customFormat="1" x14ac:dyDescent="0.25">
      <c r="A54" s="9">
        <v>83110</v>
      </c>
      <c r="B54" s="36" t="s">
        <v>88</v>
      </c>
      <c r="C54" s="11">
        <v>300000</v>
      </c>
      <c r="D54" s="12"/>
      <c r="E54" s="22"/>
      <c r="F54" s="23"/>
      <c r="G54" s="10" t="s">
        <v>89</v>
      </c>
      <c r="H54" s="24"/>
      <c r="I54" s="28">
        <f>SUM(H55:H57)</f>
        <v>409351.88</v>
      </c>
    </row>
    <row r="55" spans="1:9" s="18" customFormat="1" ht="25.5" x14ac:dyDescent="0.25">
      <c r="A55" s="9">
        <v>83120</v>
      </c>
      <c r="B55" s="20" t="s">
        <v>90</v>
      </c>
      <c r="C55" s="33">
        <v>105640</v>
      </c>
      <c r="D55" s="12"/>
      <c r="E55" s="22"/>
      <c r="F55" s="23">
        <v>9111</v>
      </c>
      <c r="G55" s="20" t="s">
        <v>91</v>
      </c>
      <c r="H55" s="24">
        <v>148153.60000000001</v>
      </c>
      <c r="I55" s="25"/>
    </row>
    <row r="56" spans="1:9" s="18" customFormat="1" ht="25.5" x14ac:dyDescent="0.25">
      <c r="A56" s="9"/>
      <c r="B56" s="20"/>
      <c r="C56" s="32"/>
      <c r="D56" s="12"/>
      <c r="E56" s="22"/>
      <c r="F56" s="23">
        <v>9211</v>
      </c>
      <c r="G56" s="20" t="s">
        <v>92</v>
      </c>
      <c r="H56" s="24">
        <v>88033.56</v>
      </c>
      <c r="I56" s="25"/>
    </row>
    <row r="57" spans="1:9" s="18" customFormat="1" x14ac:dyDescent="0.25">
      <c r="A57" s="9"/>
      <c r="B57" s="20"/>
      <c r="C57" s="32"/>
      <c r="D57" s="12"/>
      <c r="E57" s="22"/>
      <c r="F57" s="23">
        <v>9911</v>
      </c>
      <c r="G57" s="20" t="s">
        <v>93</v>
      </c>
      <c r="H57" s="27">
        <v>173164.72</v>
      </c>
      <c r="I57" s="37"/>
    </row>
    <row r="58" spans="1:9" s="18" customFormat="1" x14ac:dyDescent="0.25">
      <c r="A58" s="9"/>
      <c r="B58" s="20"/>
      <c r="C58" s="32"/>
      <c r="D58" s="12"/>
      <c r="E58" s="22"/>
      <c r="F58" s="23"/>
      <c r="G58" s="10" t="s">
        <v>94</v>
      </c>
      <c r="H58" s="38">
        <f>SUM(H5:H57)</f>
        <v>2144446.8800000004</v>
      </c>
      <c r="I58" s="39">
        <f>SUM(I5:I57)</f>
        <v>2144446.88</v>
      </c>
    </row>
    <row r="59" spans="1:9" s="18" customFormat="1" x14ac:dyDescent="0.25">
      <c r="A59" s="9"/>
      <c r="B59" s="20"/>
      <c r="C59" s="11"/>
      <c r="D59" s="34"/>
      <c r="E59" s="22"/>
      <c r="F59" s="30"/>
      <c r="G59" s="10"/>
      <c r="H59" s="24"/>
      <c r="I59" s="28"/>
    </row>
    <row r="60" spans="1:9" s="18" customFormat="1" x14ac:dyDescent="0.25">
      <c r="A60" s="35"/>
      <c r="B60" s="34"/>
      <c r="C60" s="11"/>
      <c r="D60" s="34"/>
      <c r="E60" s="22"/>
      <c r="F60" s="23"/>
      <c r="G60" s="20" t="s">
        <v>95</v>
      </c>
      <c r="H60" s="27">
        <v>100000</v>
      </c>
      <c r="I60" s="40">
        <f>SUM(H60)</f>
        <v>100000</v>
      </c>
    </row>
    <row r="61" spans="1:9" s="18" customFormat="1" ht="15.75" thickBot="1" x14ac:dyDescent="0.3">
      <c r="A61" s="9"/>
      <c r="B61" s="20"/>
      <c r="C61" s="11"/>
      <c r="D61" s="12"/>
      <c r="E61" s="41"/>
      <c r="F61" s="23"/>
      <c r="G61" s="20"/>
      <c r="H61" s="24"/>
      <c r="I61" s="25"/>
    </row>
    <row r="62" spans="1:9" s="18" customFormat="1" ht="26.25" thickBot="1" x14ac:dyDescent="0.3">
      <c r="A62" s="42"/>
      <c r="B62" s="43" t="s">
        <v>96</v>
      </c>
      <c r="C62" s="44">
        <f>SUM(C5:C61)</f>
        <v>2510454.0200000005</v>
      </c>
      <c r="D62" s="44">
        <f>SUM(D5:D61)</f>
        <v>2510454.0200000005</v>
      </c>
      <c r="E62" s="45"/>
      <c r="F62" s="42"/>
      <c r="G62" s="43" t="s">
        <v>97</v>
      </c>
      <c r="H62" s="44">
        <f>H60+H58</f>
        <v>2244446.8800000004</v>
      </c>
      <c r="I62" s="46">
        <f>I60+I58</f>
        <v>2244446.88</v>
      </c>
    </row>
  </sheetData>
  <sheetProtection sheet="1" objects="1" scenarios="1"/>
  <mergeCells count="4">
    <mergeCell ref="A1:I1"/>
    <mergeCell ref="A2:I2"/>
    <mergeCell ref="A3:D3"/>
    <mergeCell ref="F3:I3"/>
  </mergeCells>
  <pageMargins left="0.23622047244094491" right="0.23622047244094491" top="0.35433070866141736" bottom="0.35433070866141736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2015-12-11T15:48:25Z</cp:lastPrinted>
  <dcterms:created xsi:type="dcterms:W3CDTF">2015-12-11T15:45:30Z</dcterms:created>
  <dcterms:modified xsi:type="dcterms:W3CDTF">2015-12-11T16:08:33Z</dcterms:modified>
</cp:coreProperties>
</file>