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TAS PUBLICAS (TRANSP)\"/>
    </mc:Choice>
  </mc:AlternateContent>
  <bookViews>
    <workbookView xWindow="0" yWindow="0" windowWidth="20490" windowHeight="7755"/>
  </bookViews>
  <sheets>
    <sheet name="Junio 201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9" i="1" l="1"/>
  <c r="I58" i="1"/>
  <c r="I54" i="1"/>
  <c r="I52" i="1"/>
  <c r="I50" i="1"/>
  <c r="D46" i="1"/>
  <c r="I43" i="1"/>
  <c r="D41" i="1"/>
  <c r="C37" i="1"/>
  <c r="D36" i="1"/>
  <c r="H31" i="1"/>
  <c r="D30" i="1"/>
  <c r="I28" i="1"/>
  <c r="H27" i="1"/>
  <c r="I10" i="1" s="1"/>
  <c r="C27" i="1"/>
  <c r="H26" i="1"/>
  <c r="D25" i="1"/>
  <c r="C17" i="1"/>
  <c r="D10" i="1" s="1"/>
  <c r="D61" i="1" s="1"/>
  <c r="C13" i="1"/>
  <c r="I5" i="1"/>
  <c r="I57" i="1" s="1"/>
  <c r="D5" i="1"/>
  <c r="I61" i="1" l="1"/>
  <c r="H57" i="1"/>
  <c r="H61" i="1" s="1"/>
  <c r="C61" i="1"/>
</calcChain>
</file>

<file path=xl/sharedStrings.xml><?xml version="1.0" encoding="utf-8"?>
<sst xmlns="http://schemas.openxmlformats.org/spreadsheetml/2006/main" count="101" uniqueCount="96">
  <si>
    <t>MUNICIPIO DE SAN JUANITO DE ESCOBEDO JALISCO</t>
  </si>
  <si>
    <t>ESTADO DE INGRESOS Y EGRESOS DEL  1  AL 30 DE JUNIO DE 2015</t>
  </si>
  <si>
    <t>I     N     G     R     E     S     O     S</t>
  </si>
  <si>
    <t>E     G     R     E     S     O     S</t>
  </si>
  <si>
    <t>CTA</t>
  </si>
  <si>
    <t>C    O    N    C    E   P    T    O</t>
  </si>
  <si>
    <t>SUB-TOTAL</t>
  </si>
  <si>
    <t>IMPORTE</t>
  </si>
  <si>
    <t>IMPUESTOS SOBRE EL PATRIMONIO</t>
  </si>
  <si>
    <t>SERVICIOS PERSONALES</t>
  </si>
  <si>
    <t>PREDIOS RUSTICOS</t>
  </si>
  <si>
    <t>DIETAS</t>
  </si>
  <si>
    <t>PREDIOS URBANOS</t>
  </si>
  <si>
    <t>SUELDOS BASE AL PERSONAL PERMANENTE</t>
  </si>
  <si>
    <t>SUELDO BASE AL PERSONAL EVENTUAL</t>
  </si>
  <si>
    <t>PRIMAS DE VACACIONES, DOMINICAL, Y GRATIF. DE FIN DE AÑO</t>
  </si>
  <si>
    <t>D E R E C H O S</t>
  </si>
  <si>
    <t>MATERIALES Y SUMINISTOS</t>
  </si>
  <si>
    <t>PUESTOS PERMANENTES Y EVENTUALES</t>
  </si>
  <si>
    <t>MATERIALES, UTILES Y EQUIPOS MENORES DE OFICINA</t>
  </si>
  <si>
    <t>LOTES USO PERPETUIDAD Y TEMPORAL</t>
  </si>
  <si>
    <t>MATERIALES Y UTILES DE IMOPRESION Y REPRODUCCION</t>
  </si>
  <si>
    <t>LICENCIAS DE GIROS CON VENTA DE BEBIDAS A</t>
  </si>
  <si>
    <t>MATERIALES, UTILES, Y EQUIPOS MENORES DE TECNOLOGIAS</t>
  </si>
  <si>
    <t>LICENIAS DE CONSTRUCCION</t>
  </si>
  <si>
    <t>MATERIAL DE LIMPIEZA</t>
  </si>
  <si>
    <t>DESIGNACION DE NUMERO OFICIAL</t>
  </si>
  <si>
    <t>MATERIALES PARA EL REGISTRO E IDENTIFICACION DE BIENES Y P</t>
  </si>
  <si>
    <t>INHUMACIONES Y REINHUMACIONES</t>
  </si>
  <si>
    <t>PRODUCTOS ALIMENTICIOS PARA PERSONAS</t>
  </si>
  <si>
    <t>SERVICIO DOMESTICO  AGUA POTABLE</t>
  </si>
  <si>
    <t>CEMENTO Y PRODUCTOS DE CONCRETO</t>
  </si>
  <si>
    <t>20 % PARA EL SANEAMIENTO DE LAS AGUAS RESID</t>
  </si>
  <si>
    <t>2% O 3% PARA LA INFRAEST. BASICA EXISTENTE</t>
  </si>
  <si>
    <t>CAL, YESO, Y PRODUCTOS DE YESO</t>
  </si>
  <si>
    <t>AUTORIZACION DE MTANZA</t>
  </si>
  <si>
    <t>MATERIAL ELECTRICO Y ELECTRONICO</t>
  </si>
  <si>
    <t>EXPEDICION DE CERTIFICADOS Y CERTIFICAC.</t>
  </si>
  <si>
    <t>OTROS MAT. Y ARTICULOS DE CONSTRUCC. Y REPARAC.</t>
  </si>
  <si>
    <t>CERTIFICACIONES CATASTRALES</t>
  </si>
  <si>
    <t>FERTILIZANTES, PESTICIDAS Y OTROS AGROQUIMICOS</t>
  </si>
  <si>
    <t>REVISION Y AUTORIZACION DE AVALUOS</t>
  </si>
  <si>
    <t>MATERIALES, ACCESORIOS Y SUMINISTROS MEDICOS</t>
  </si>
  <si>
    <t>COMBUSTIBLES LUBRICANTES Y ADITIVOS</t>
  </si>
  <si>
    <t>P R O D U C T O S</t>
  </si>
  <si>
    <t>PRENDAS DE SEGURIDAD Y PROTECCION PERSONAL</t>
  </si>
  <si>
    <t>FORMAS Y EDICIONES IMPRESAS</t>
  </si>
  <si>
    <t>HERRAMIENTAS MENORES</t>
  </si>
  <si>
    <t>PRODUCTO NO ESPECIFICADOS</t>
  </si>
  <si>
    <t>REFACC. Y ACCESORIOS MENORES DE EQ. DE TRANSPORTE</t>
  </si>
  <si>
    <t>SERVICIOS GENERALES</t>
  </si>
  <si>
    <t>ENERGIA ELECTRICA</t>
  </si>
  <si>
    <t>APROVECHAMIENTOS</t>
  </si>
  <si>
    <t>AGUA</t>
  </si>
  <si>
    <t>MULTAS INFRACCIONES</t>
  </si>
  <si>
    <t>TELEFONIA TRADICIONAL</t>
  </si>
  <si>
    <t>OTROS APROVECHAMIENTOS</t>
  </si>
  <si>
    <t>TELEFONIA CELULAR</t>
  </si>
  <si>
    <t>SERVICIOS LEGALES, DE CONTABILIDASD, AUDITORIA Y RELACIONAD</t>
  </si>
  <si>
    <t>SERVICIOS DE APOYO ADMINISTRATIVO, TRADUCCION FOTOCOP.</t>
  </si>
  <si>
    <t>PARTICIPACIONES Y APORTACIONES</t>
  </si>
  <si>
    <t>SERVICIOS FINANCIEROS Y BANCARIOS</t>
  </si>
  <si>
    <t>PARTICIPACIONES</t>
  </si>
  <si>
    <t>SEGUROS DE BIENES PATRIMONIALES</t>
  </si>
  <si>
    <t>PARTICIPACIONES FEDERALES</t>
  </si>
  <si>
    <t>FLETES Y MANIOBRAS</t>
  </si>
  <si>
    <t>INSTALACION, REPARACION Y MANTENIMIENTO DE MOBILIARIO</t>
  </si>
  <si>
    <t>PARTICIPACIONES ESTATALES</t>
  </si>
  <si>
    <t>INSTALACION, REPARACION Y MANTENIMIENTO DE EQ. DE COMPUTO</t>
  </si>
  <si>
    <t>INSTALACION, REPARACION Y MANTENIMIENTO DE EQ. DE TRANSP.</t>
  </si>
  <si>
    <t>APORTACIONES</t>
  </si>
  <si>
    <t>INSTALACION, REPARACION Y MANTENIM. DE MAQUIN. Y OTROS EQ</t>
  </si>
  <si>
    <t>DEL FONDO DE INFRAESTRUCTURA SOCIAL M.</t>
  </si>
  <si>
    <t>GASTOS DE ORDEN SOCIAL Y CULTURAL</t>
  </si>
  <si>
    <t>TRANSFERENCIAS ASIGNACIONES, SUBSIDIOS Y OTRAS AYU</t>
  </si>
  <si>
    <t>DEL FONDO PARA EL FORTALECIMEINTO M.</t>
  </si>
  <si>
    <t>TRANSFERENCIAS A ENTIDAES  ( DIF )</t>
  </si>
  <si>
    <t>AYUDAS SOCIALES A PERSONAS</t>
  </si>
  <si>
    <t>CONVENIOS</t>
  </si>
  <si>
    <t>AYUDAS SOCIALES A INSTITUCIONES DE ENSEÑANZA</t>
  </si>
  <si>
    <t>DEL GOBIERNO ESTATAL FONDEREG</t>
  </si>
  <si>
    <t>AYUDAS SOCIALES A INSTITUCIONES SIN FINES DE LUCRO</t>
  </si>
  <si>
    <t>DEL GOBIERNO ESTATAL TALLERES CULTURALES</t>
  </si>
  <si>
    <t>JUBILACIONES</t>
  </si>
  <si>
    <t>TRANSFERENCIAS AL FIDEICOMISO DEL PODER EJECUTIVO</t>
  </si>
  <si>
    <t>BIENES MUEBLES E INMUEBLES</t>
  </si>
  <si>
    <t>EQUIPO DE COMUNICACIÓN Y TELECOMUNICACION</t>
  </si>
  <si>
    <t>INVERSION PUBLICA</t>
  </si>
  <si>
    <t>DIVISION DE TERRENOS Y CONST. DE OBRAS DE URBANIZAC.</t>
  </si>
  <si>
    <t>DEUDA PUBLICA</t>
  </si>
  <si>
    <t>AMORTIZACION DE LA DEUDA INTERNA CON INST. DE CREDITO</t>
  </si>
  <si>
    <t>INTERESES DE LA DEUDAINTERNA CON INSTITUCIONES DE CREDITO</t>
  </si>
  <si>
    <t>TOTAL DE EGRESOS</t>
  </si>
  <si>
    <t>RESERVA AGUINALDOS 2015</t>
  </si>
  <si>
    <t>TOTAL DE INGREOS</t>
  </si>
  <si>
    <t>TOTAL EGRESOS,RESERVA. AGUINALDO Y ANTICIPOS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</si>
</sst>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 Unicode MS"/>
      <family val="2"/>
    </font>
    <font>
      <b/>
      <sz val="8"/>
      <color indexed="8"/>
      <name val="Arial Black"/>
      <family val="2"/>
    </font>
    <font>
      <sz val="8"/>
      <name val="Arial"/>
      <family val="2"/>
    </font>
    <font>
      <sz val="8"/>
      <color indexed="8"/>
      <name val="Arial Black"/>
      <family val="2"/>
    </font>
    <font>
      <b/>
      <sz val="8"/>
      <color theme="0"/>
      <name val="Arial Unicode MS"/>
      <family val="2"/>
    </font>
    <font>
      <b/>
      <sz val="8"/>
      <color indexed="8"/>
      <name val="Calibri"/>
      <family val="2"/>
    </font>
    <font>
      <b/>
      <sz val="8"/>
      <color theme="0"/>
      <name val="Calibri"/>
      <family val="2"/>
    </font>
    <font>
      <sz val="8"/>
      <color theme="0"/>
      <name val="Arial"/>
      <family val="2"/>
    </font>
    <font>
      <b/>
      <i/>
      <u/>
      <sz val="8"/>
      <color indexed="8"/>
      <name val="Arial Unicode MS"/>
      <family val="2"/>
    </font>
    <font>
      <sz val="8"/>
      <color indexed="8"/>
      <name val="Arial Unicode MS"/>
      <family val="2"/>
    </font>
    <font>
      <b/>
      <u/>
      <sz val="8"/>
      <color indexed="8"/>
      <name val="Arial Unicode MS"/>
      <family val="2"/>
    </font>
    <font>
      <sz val="8"/>
      <color theme="1"/>
      <name val="Calibri"/>
      <family val="2"/>
      <scheme val="minor"/>
    </font>
    <font>
      <b/>
      <sz val="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13" xfId="0" applyFont="1" applyBorder="1" applyAlignment="1">
      <alignment horizontal="left" wrapText="1"/>
    </xf>
    <xf numFmtId="43" fontId="4" fillId="0" borderId="14" xfId="1" applyFont="1" applyBorder="1" applyAlignment="1">
      <alignment wrapText="1"/>
    </xf>
    <xf numFmtId="43" fontId="4" fillId="0" borderId="3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3" fillId="0" borderId="13" xfId="0" applyFont="1" applyFill="1" applyBorder="1" applyAlignment="1">
      <alignment horizontal="left" wrapText="1"/>
    </xf>
    <xf numFmtId="43" fontId="4" fillId="0" borderId="14" xfId="1" applyFont="1" applyFill="1" applyBorder="1" applyAlignment="1">
      <alignment wrapText="1"/>
    </xf>
    <xf numFmtId="0" fontId="5" fillId="0" borderId="13" xfId="0" applyFont="1" applyBorder="1" applyAlignment="1">
      <alignment horizontal="left" wrapText="1"/>
    </xf>
    <xf numFmtId="43" fontId="6" fillId="0" borderId="14" xfId="1" applyFont="1" applyBorder="1" applyAlignment="1">
      <alignment wrapText="1"/>
    </xf>
    <xf numFmtId="43" fontId="4" fillId="0" borderId="14" xfId="0" applyNumberFormat="1" applyFont="1" applyBorder="1" applyAlignment="1">
      <alignment wrapText="1"/>
    </xf>
    <xf numFmtId="43" fontId="3" fillId="0" borderId="14" xfId="1" applyFont="1" applyBorder="1" applyAlignment="1">
      <alignment wrapText="1"/>
    </xf>
    <xf numFmtId="0" fontId="7" fillId="0" borderId="13" xfId="0" applyFont="1" applyBorder="1" applyAlignment="1">
      <alignment horizontal="left" wrapText="1"/>
    </xf>
    <xf numFmtId="43" fontId="6" fillId="0" borderId="16" xfId="1" applyFont="1" applyBorder="1" applyAlignment="1">
      <alignment wrapText="1"/>
    </xf>
    <xf numFmtId="0" fontId="8" fillId="2" borderId="18" xfId="0" applyFont="1" applyFill="1" applyBorder="1" applyAlignment="1">
      <alignment wrapText="1"/>
    </xf>
    <xf numFmtId="0" fontId="8" fillId="2" borderId="19" xfId="0" applyFont="1" applyFill="1" applyBorder="1" applyAlignment="1">
      <alignment horizontal="center" wrapText="1"/>
    </xf>
    <xf numFmtId="0" fontId="11" fillId="2" borderId="4" xfId="0" applyFont="1" applyFill="1" applyBorder="1"/>
    <xf numFmtId="0" fontId="9" fillId="3" borderId="6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8" xfId="0" applyFont="1" applyFill="1" applyBorder="1" applyAlignment="1">
      <alignment horizontal="center"/>
    </xf>
    <xf numFmtId="0" fontId="9" fillId="3" borderId="9" xfId="0" applyFont="1" applyFill="1" applyBorder="1"/>
    <xf numFmtId="0" fontId="9" fillId="3" borderId="10" xfId="0" applyFont="1" applyFill="1" applyBorder="1"/>
    <xf numFmtId="0" fontId="9" fillId="3" borderId="11" xfId="0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/>
    </xf>
    <xf numFmtId="0" fontId="12" fillId="0" borderId="0" xfId="0" applyFont="1" applyBorder="1" applyAlignment="1">
      <alignment wrapText="1"/>
    </xf>
    <xf numFmtId="43" fontId="13" fillId="0" borderId="0" xfId="1" applyFont="1" applyFill="1" applyBorder="1" applyAlignment="1">
      <alignment wrapText="1"/>
    </xf>
    <xf numFmtId="0" fontId="13" fillId="4" borderId="14" xfId="0" applyFont="1" applyFill="1" applyBorder="1" applyAlignment="1">
      <alignment wrapText="1"/>
    </xf>
    <xf numFmtId="0" fontId="14" fillId="0" borderId="1" xfId="0" applyFont="1" applyBorder="1" applyAlignment="1">
      <alignment horizontal="left" wrapText="1"/>
    </xf>
    <xf numFmtId="0" fontId="12" fillId="0" borderId="2" xfId="0" applyFont="1" applyBorder="1" applyAlignment="1">
      <alignment wrapText="1"/>
    </xf>
    <xf numFmtId="43" fontId="4" fillId="0" borderId="2" xfId="0" applyNumberFormat="1" applyFont="1" applyBorder="1" applyAlignment="1">
      <alignment wrapText="1"/>
    </xf>
    <xf numFmtId="0" fontId="13" fillId="0" borderId="0" xfId="0" applyFont="1" applyBorder="1" applyAlignment="1">
      <alignment wrapText="1"/>
    </xf>
    <xf numFmtId="43" fontId="6" fillId="0" borderId="0" xfId="1" applyFont="1" applyFill="1" applyBorder="1" applyAlignment="1">
      <alignment wrapText="1"/>
    </xf>
    <xf numFmtId="43" fontId="13" fillId="0" borderId="15" xfId="1" applyFont="1" applyFill="1" applyBorder="1" applyAlignment="1">
      <alignment wrapText="1"/>
    </xf>
    <xf numFmtId="43" fontId="6" fillId="0" borderId="15" xfId="1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43" fontId="13" fillId="0" borderId="0" xfId="1" applyFont="1" applyBorder="1" applyAlignment="1">
      <alignment wrapText="1"/>
    </xf>
    <xf numFmtId="43" fontId="13" fillId="0" borderId="15" xfId="1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15" fillId="0" borderId="13" xfId="0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15" fillId="0" borderId="0" xfId="0" applyFont="1" applyFill="1" applyBorder="1" applyAlignment="1">
      <alignment wrapText="1"/>
    </xf>
    <xf numFmtId="43" fontId="3" fillId="0" borderId="0" xfId="1" applyFont="1" applyFill="1" applyBorder="1" applyAlignment="1">
      <alignment wrapText="1"/>
    </xf>
    <xf numFmtId="43" fontId="3" fillId="0" borderId="14" xfId="1" applyFont="1" applyFill="1" applyBorder="1" applyAlignment="1">
      <alignment wrapText="1"/>
    </xf>
    <xf numFmtId="43" fontId="15" fillId="0" borderId="0" xfId="0" applyNumberFormat="1" applyFont="1" applyBorder="1" applyAlignment="1">
      <alignment wrapText="1"/>
    </xf>
    <xf numFmtId="0" fontId="15" fillId="4" borderId="17" xfId="0" applyFont="1" applyFill="1" applyBorder="1" applyAlignment="1">
      <alignment wrapText="1"/>
    </xf>
    <xf numFmtId="43" fontId="16" fillId="2" borderId="19" xfId="1" applyFont="1" applyFill="1" applyBorder="1" applyAlignment="1">
      <alignment wrapText="1"/>
    </xf>
    <xf numFmtId="0" fontId="15" fillId="4" borderId="19" xfId="0" applyFont="1" applyFill="1" applyBorder="1" applyAlignment="1">
      <alignment wrapText="1"/>
    </xf>
    <xf numFmtId="43" fontId="16" fillId="2" borderId="17" xfId="1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workbookViewId="0">
      <selection activeCell="G6" sqref="G6"/>
    </sheetView>
  </sheetViews>
  <sheetFormatPr baseColWidth="10" defaultRowHeight="15" x14ac:dyDescent="0.25"/>
  <cols>
    <col min="1" max="1" width="6" customWidth="1"/>
    <col min="2" max="2" width="27.42578125" customWidth="1"/>
    <col min="3" max="3" width="11.7109375" customWidth="1"/>
    <col min="4" max="4" width="11.5703125" customWidth="1"/>
    <col min="5" max="5" width="2.42578125" customWidth="1"/>
    <col min="6" max="6" width="5.140625" customWidth="1"/>
    <col min="7" max="7" width="33.85546875" customWidth="1"/>
    <col min="8" max="8" width="11.28515625" customWidth="1"/>
    <col min="9" max="9" width="11.140625" customWidth="1"/>
  </cols>
  <sheetData>
    <row r="1" spans="1:9" ht="16.5" thickBot="1" x14ac:dyDescent="0.3">
      <c r="A1" s="47" t="s">
        <v>0</v>
      </c>
      <c r="B1" s="48"/>
      <c r="C1" s="48"/>
      <c r="D1" s="48"/>
      <c r="E1" s="48"/>
      <c r="F1" s="48"/>
      <c r="G1" s="48"/>
      <c r="H1" s="48"/>
      <c r="I1" s="49"/>
    </row>
    <row r="2" spans="1:9" ht="16.5" thickBot="1" x14ac:dyDescent="0.3">
      <c r="A2" s="47" t="s">
        <v>1</v>
      </c>
      <c r="B2" s="48"/>
      <c r="C2" s="48"/>
      <c r="D2" s="48"/>
      <c r="E2" s="48"/>
      <c r="F2" s="48"/>
      <c r="G2" s="48"/>
      <c r="H2" s="48"/>
      <c r="I2" s="49"/>
    </row>
    <row r="3" spans="1:9" ht="15.75" thickBot="1" x14ac:dyDescent="0.3">
      <c r="A3" s="50" t="s">
        <v>2</v>
      </c>
      <c r="B3" s="51"/>
      <c r="C3" s="51"/>
      <c r="D3" s="51"/>
      <c r="E3" s="15"/>
      <c r="F3" s="52" t="s">
        <v>3</v>
      </c>
      <c r="G3" s="51"/>
      <c r="H3" s="51"/>
      <c r="I3" s="53"/>
    </row>
    <row r="4" spans="1:9" ht="15.75" thickBot="1" x14ac:dyDescent="0.3">
      <c r="A4" s="16" t="s">
        <v>4</v>
      </c>
      <c r="B4" s="17" t="s">
        <v>5</v>
      </c>
      <c r="C4" s="17" t="s">
        <v>6</v>
      </c>
      <c r="D4" s="18" t="s">
        <v>7</v>
      </c>
      <c r="E4" s="19"/>
      <c r="F4" s="20" t="s">
        <v>4</v>
      </c>
      <c r="G4" s="21" t="s">
        <v>5</v>
      </c>
      <c r="H4" s="21" t="s">
        <v>6</v>
      </c>
      <c r="I4" s="22" t="s">
        <v>7</v>
      </c>
    </row>
    <row r="5" spans="1:9" s="4" customFormat="1" ht="25.5" x14ac:dyDescent="0.25">
      <c r="A5" s="1"/>
      <c r="B5" s="23" t="s">
        <v>8</v>
      </c>
      <c r="C5" s="24"/>
      <c r="D5" s="2">
        <f>SUM(C6:C8)</f>
        <v>12086.54</v>
      </c>
      <c r="E5" s="25"/>
      <c r="F5" s="26"/>
      <c r="G5" s="27" t="s">
        <v>9</v>
      </c>
      <c r="H5" s="28"/>
      <c r="I5" s="3">
        <f>SUM(H6:H9)</f>
        <v>915164.82000000007</v>
      </c>
    </row>
    <row r="6" spans="1:9" s="4" customFormat="1" x14ac:dyDescent="0.25">
      <c r="A6" s="5">
        <v>12110</v>
      </c>
      <c r="B6" s="29" t="s">
        <v>10</v>
      </c>
      <c r="C6" s="24">
        <v>343</v>
      </c>
      <c r="D6" s="6"/>
      <c r="E6" s="25"/>
      <c r="F6" s="7">
        <v>1111</v>
      </c>
      <c r="G6" s="29" t="s">
        <v>11</v>
      </c>
      <c r="H6" s="30">
        <v>192555.68</v>
      </c>
      <c r="I6" s="8"/>
    </row>
    <row r="7" spans="1:9" s="4" customFormat="1" ht="25.5" x14ac:dyDescent="0.25">
      <c r="A7" s="1">
        <v>12120</v>
      </c>
      <c r="B7" s="29" t="s">
        <v>12</v>
      </c>
      <c r="C7" s="31">
        <v>11743.54</v>
      </c>
      <c r="D7" s="2"/>
      <c r="E7" s="25"/>
      <c r="F7" s="7">
        <v>1131</v>
      </c>
      <c r="G7" s="29" t="s">
        <v>13</v>
      </c>
      <c r="H7" s="30">
        <v>543349.16</v>
      </c>
      <c r="I7" s="8"/>
    </row>
    <row r="8" spans="1:9" s="4" customFormat="1" x14ac:dyDescent="0.25">
      <c r="A8" s="1"/>
      <c r="B8" s="29"/>
      <c r="C8" s="24"/>
      <c r="D8" s="2"/>
      <c r="E8" s="25"/>
      <c r="F8" s="7">
        <v>1221</v>
      </c>
      <c r="G8" s="29" t="s">
        <v>14</v>
      </c>
      <c r="H8" s="30">
        <v>169813.18</v>
      </c>
      <c r="I8" s="8"/>
    </row>
    <row r="9" spans="1:9" s="4" customFormat="1" ht="25.5" x14ac:dyDescent="0.25">
      <c r="A9" s="5"/>
      <c r="B9" s="23"/>
      <c r="C9" s="24"/>
      <c r="D9" s="6"/>
      <c r="E9" s="25"/>
      <c r="F9" s="7">
        <v>1321</v>
      </c>
      <c r="G9" s="29" t="s">
        <v>15</v>
      </c>
      <c r="H9" s="32">
        <v>9446.7999999999993</v>
      </c>
      <c r="I9" s="8"/>
    </row>
    <row r="10" spans="1:9" s="4" customFormat="1" x14ac:dyDescent="0.25">
      <c r="A10" s="5"/>
      <c r="B10" s="23" t="s">
        <v>16</v>
      </c>
      <c r="C10" s="24"/>
      <c r="D10" s="6">
        <f>SUM(C11:C23)</f>
        <v>46609.11</v>
      </c>
      <c r="E10" s="25"/>
      <c r="F10" s="7"/>
      <c r="G10" s="23" t="s">
        <v>17</v>
      </c>
      <c r="H10" s="30"/>
      <c r="I10" s="9">
        <f>SUM(H11:H27)</f>
        <v>285089.05000000005</v>
      </c>
    </row>
    <row r="11" spans="1:9" s="4" customFormat="1" ht="25.5" x14ac:dyDescent="0.25">
      <c r="A11" s="1">
        <v>41120</v>
      </c>
      <c r="B11" s="29" t="s">
        <v>18</v>
      </c>
      <c r="C11" s="24">
        <v>2789</v>
      </c>
      <c r="D11" s="2"/>
      <c r="E11" s="25"/>
      <c r="F11" s="7">
        <v>2111</v>
      </c>
      <c r="G11" s="29" t="s">
        <v>19</v>
      </c>
      <c r="H11" s="30">
        <v>3066.7</v>
      </c>
      <c r="I11" s="9"/>
    </row>
    <row r="12" spans="1:9" s="4" customFormat="1" ht="25.5" x14ac:dyDescent="0.25">
      <c r="A12" s="1">
        <v>41310</v>
      </c>
      <c r="B12" s="29" t="s">
        <v>20</v>
      </c>
      <c r="C12" s="24">
        <v>702</v>
      </c>
      <c r="D12" s="2"/>
      <c r="E12" s="25"/>
      <c r="F12" s="7">
        <v>2121</v>
      </c>
      <c r="G12" s="29" t="s">
        <v>21</v>
      </c>
      <c r="H12" s="30">
        <v>2995.49</v>
      </c>
      <c r="I12" s="9"/>
    </row>
    <row r="13" spans="1:9" s="4" customFormat="1" ht="25.5" x14ac:dyDescent="0.25">
      <c r="A13" s="1">
        <v>43010</v>
      </c>
      <c r="B13" s="29" t="s">
        <v>22</v>
      </c>
      <c r="C13" s="24">
        <f>619+2819</f>
        <v>3438</v>
      </c>
      <c r="D13" s="6"/>
      <c r="E13" s="25"/>
      <c r="F13" s="7">
        <v>2141</v>
      </c>
      <c r="G13" s="29" t="s">
        <v>23</v>
      </c>
      <c r="H13" s="30">
        <v>510.01</v>
      </c>
      <c r="I13" s="9"/>
    </row>
    <row r="14" spans="1:9" s="4" customFormat="1" x14ac:dyDescent="0.25">
      <c r="A14" s="1">
        <v>43030</v>
      </c>
      <c r="B14" s="29" t="s">
        <v>24</v>
      </c>
      <c r="C14" s="24">
        <v>702.5</v>
      </c>
      <c r="D14" s="2"/>
      <c r="E14" s="25"/>
      <c r="F14" s="7">
        <v>2161</v>
      </c>
      <c r="G14" s="29" t="s">
        <v>25</v>
      </c>
      <c r="H14" s="30">
        <v>2753.16</v>
      </c>
      <c r="I14" s="10"/>
    </row>
    <row r="15" spans="1:9" s="4" customFormat="1" ht="25.5" x14ac:dyDescent="0.25">
      <c r="A15" s="1">
        <v>43041</v>
      </c>
      <c r="B15" s="29" t="s">
        <v>26</v>
      </c>
      <c r="C15" s="24">
        <v>37</v>
      </c>
      <c r="D15" s="2"/>
      <c r="E15" s="25"/>
      <c r="F15" s="7">
        <v>2181</v>
      </c>
      <c r="G15" s="29" t="s">
        <v>27</v>
      </c>
      <c r="H15" s="30">
        <v>4106.3999999999996</v>
      </c>
      <c r="I15" s="8"/>
    </row>
    <row r="16" spans="1:9" s="4" customFormat="1" ht="25.5" x14ac:dyDescent="0.25">
      <c r="A16" s="1">
        <v>43070</v>
      </c>
      <c r="B16" s="29" t="s">
        <v>28</v>
      </c>
      <c r="C16" s="24">
        <v>746</v>
      </c>
      <c r="D16" s="2"/>
      <c r="E16" s="25"/>
      <c r="F16" s="7">
        <v>2211</v>
      </c>
      <c r="G16" s="29" t="s">
        <v>29</v>
      </c>
      <c r="H16" s="30">
        <v>560</v>
      </c>
      <c r="I16" s="8"/>
    </row>
    <row r="17" spans="1:9" s="4" customFormat="1" ht="25.5" x14ac:dyDescent="0.25">
      <c r="A17" s="1">
        <v>43090</v>
      </c>
      <c r="B17" s="29" t="s">
        <v>30</v>
      </c>
      <c r="C17" s="24">
        <f>13643.49</f>
        <v>13643.49</v>
      </c>
      <c r="D17" s="2"/>
      <c r="E17" s="25"/>
      <c r="F17" s="7">
        <v>2411</v>
      </c>
      <c r="G17" s="29" t="s">
        <v>31</v>
      </c>
      <c r="H17" s="30">
        <v>953.52</v>
      </c>
      <c r="I17" s="8"/>
    </row>
    <row r="18" spans="1:9" s="4" customFormat="1" ht="25.5" x14ac:dyDescent="0.25">
      <c r="A18" s="1">
        <v>43094</v>
      </c>
      <c r="B18" s="29" t="s">
        <v>32</v>
      </c>
      <c r="C18" s="24">
        <v>1995.32</v>
      </c>
      <c r="D18" s="2"/>
      <c r="E18" s="25"/>
      <c r="F18" s="7">
        <v>2421</v>
      </c>
      <c r="G18" s="29" t="s">
        <v>31</v>
      </c>
      <c r="H18" s="30">
        <v>1641.98</v>
      </c>
      <c r="I18" s="8"/>
    </row>
    <row r="19" spans="1:9" s="4" customFormat="1" ht="25.5" x14ac:dyDescent="0.25">
      <c r="A19" s="1">
        <v>43095</v>
      </c>
      <c r="B19" s="29" t="s">
        <v>33</v>
      </c>
      <c r="C19" s="24">
        <v>297.8</v>
      </c>
      <c r="D19" s="2"/>
      <c r="E19" s="25"/>
      <c r="F19" s="7">
        <v>2431</v>
      </c>
      <c r="G19" s="29" t="s">
        <v>34</v>
      </c>
      <c r="H19" s="30">
        <v>134.99</v>
      </c>
      <c r="I19" s="8"/>
    </row>
    <row r="20" spans="1:9" s="4" customFormat="1" x14ac:dyDescent="0.25">
      <c r="A20" s="1">
        <v>43110</v>
      </c>
      <c r="B20" s="29" t="s">
        <v>35</v>
      </c>
      <c r="C20" s="24">
        <v>6150</v>
      </c>
      <c r="D20" s="2"/>
      <c r="E20" s="25"/>
      <c r="F20" s="7">
        <v>2461</v>
      </c>
      <c r="G20" s="29" t="s">
        <v>36</v>
      </c>
      <c r="H20" s="30">
        <v>13967.65</v>
      </c>
      <c r="I20" s="8"/>
    </row>
    <row r="21" spans="1:9" s="4" customFormat="1" ht="25.5" x14ac:dyDescent="0.25">
      <c r="A21" s="1">
        <v>43310</v>
      </c>
      <c r="B21" s="29" t="s">
        <v>37</v>
      </c>
      <c r="C21" s="24">
        <v>15742</v>
      </c>
      <c r="D21" s="2"/>
      <c r="E21" s="25"/>
      <c r="F21" s="7">
        <v>2491</v>
      </c>
      <c r="G21" s="29" t="s">
        <v>38</v>
      </c>
      <c r="H21" s="30">
        <v>2663.28</v>
      </c>
      <c r="I21" s="8"/>
    </row>
    <row r="22" spans="1:9" s="4" customFormat="1" ht="25.5" x14ac:dyDescent="0.25">
      <c r="A22" s="1">
        <v>43420</v>
      </c>
      <c r="B22" s="29" t="s">
        <v>39</v>
      </c>
      <c r="C22" s="24">
        <v>254</v>
      </c>
      <c r="D22" s="2"/>
      <c r="E22" s="25"/>
      <c r="F22" s="7">
        <v>2521</v>
      </c>
      <c r="G22" s="29" t="s">
        <v>40</v>
      </c>
      <c r="H22" s="30">
        <v>317.93</v>
      </c>
      <c r="I22" s="8"/>
    </row>
    <row r="23" spans="1:9" s="4" customFormat="1" ht="25.5" x14ac:dyDescent="0.25">
      <c r="A23" s="1">
        <v>43424</v>
      </c>
      <c r="B23" s="29" t="s">
        <v>41</v>
      </c>
      <c r="C23" s="31">
        <v>112</v>
      </c>
      <c r="D23" s="2"/>
      <c r="E23" s="25"/>
      <c r="F23" s="7">
        <v>2541</v>
      </c>
      <c r="G23" s="29" t="s">
        <v>42</v>
      </c>
      <c r="H23" s="30">
        <v>1987.71</v>
      </c>
      <c r="I23" s="8"/>
    </row>
    <row r="24" spans="1:9" s="4" customFormat="1" ht="25.5" x14ac:dyDescent="0.25">
      <c r="A24" s="1"/>
      <c r="B24" s="29"/>
      <c r="C24" s="24"/>
      <c r="D24" s="2"/>
      <c r="E24" s="25"/>
      <c r="F24" s="7">
        <v>2611</v>
      </c>
      <c r="G24" s="29" t="s">
        <v>43</v>
      </c>
      <c r="H24" s="30">
        <v>226556.49</v>
      </c>
      <c r="I24" s="8"/>
    </row>
    <row r="25" spans="1:9" s="4" customFormat="1" ht="25.5" x14ac:dyDescent="0.25">
      <c r="A25" s="1"/>
      <c r="B25" s="23" t="s">
        <v>44</v>
      </c>
      <c r="C25" s="24"/>
      <c r="D25" s="2">
        <f>SUM(C26:C27)</f>
        <v>8552.33</v>
      </c>
      <c r="E25" s="25"/>
      <c r="F25" s="7">
        <v>2721</v>
      </c>
      <c r="G25" s="29" t="s">
        <v>45</v>
      </c>
      <c r="H25" s="30">
        <v>191.4</v>
      </c>
      <c r="I25" s="8"/>
    </row>
    <row r="26" spans="1:9" s="4" customFormat="1" x14ac:dyDescent="0.25">
      <c r="A26" s="1">
        <v>51991</v>
      </c>
      <c r="B26" s="29" t="s">
        <v>46</v>
      </c>
      <c r="C26" s="24">
        <v>6825</v>
      </c>
      <c r="D26" s="2"/>
      <c r="E26" s="25"/>
      <c r="F26" s="7">
        <v>2911</v>
      </c>
      <c r="G26" s="29" t="s">
        <v>47</v>
      </c>
      <c r="H26" s="30">
        <f>150.44+1063.25</f>
        <v>1213.69</v>
      </c>
      <c r="I26" s="8"/>
    </row>
    <row r="27" spans="1:9" s="4" customFormat="1" ht="25.5" x14ac:dyDescent="0.25">
      <c r="A27" s="1">
        <v>51999</v>
      </c>
      <c r="B27" s="29" t="s">
        <v>48</v>
      </c>
      <c r="C27" s="31">
        <f>1727.33</f>
        <v>1727.33</v>
      </c>
      <c r="D27" s="2"/>
      <c r="E27" s="25"/>
      <c r="F27" s="7">
        <v>2961</v>
      </c>
      <c r="G27" s="29" t="s">
        <v>49</v>
      </c>
      <c r="H27" s="32">
        <f>12204.9+9263.75</f>
        <v>21468.65</v>
      </c>
      <c r="I27" s="10"/>
    </row>
    <row r="28" spans="1:9" s="4" customFormat="1" x14ac:dyDescent="0.25">
      <c r="A28" s="1"/>
      <c r="B28" s="29"/>
      <c r="C28" s="24"/>
      <c r="D28" s="2"/>
      <c r="E28" s="25"/>
      <c r="F28" s="7"/>
      <c r="G28" s="23" t="s">
        <v>50</v>
      </c>
      <c r="H28" s="30"/>
      <c r="I28" s="9">
        <f>SUM(H29:H42)</f>
        <v>384562.65</v>
      </c>
    </row>
    <row r="29" spans="1:9" s="4" customFormat="1" x14ac:dyDescent="0.25">
      <c r="A29" s="1"/>
      <c r="B29" s="29"/>
      <c r="C29" s="24"/>
      <c r="D29" s="2"/>
      <c r="E29" s="25"/>
      <c r="F29" s="7">
        <v>3111</v>
      </c>
      <c r="G29" s="29" t="s">
        <v>51</v>
      </c>
      <c r="H29" s="30">
        <v>290835</v>
      </c>
      <c r="I29" s="10"/>
    </row>
    <row r="30" spans="1:9" s="4" customFormat="1" x14ac:dyDescent="0.25">
      <c r="A30" s="1"/>
      <c r="B30" s="23" t="s">
        <v>52</v>
      </c>
      <c r="C30" s="24"/>
      <c r="D30" s="2">
        <f>SUM(C31:C32)</f>
        <v>20159</v>
      </c>
      <c r="E30" s="25"/>
      <c r="F30" s="7">
        <v>3131</v>
      </c>
      <c r="G30" s="29" t="s">
        <v>53</v>
      </c>
      <c r="H30" s="30">
        <v>1848</v>
      </c>
      <c r="I30" s="10"/>
    </row>
    <row r="31" spans="1:9" s="4" customFormat="1" x14ac:dyDescent="0.25">
      <c r="A31" s="1">
        <v>61210</v>
      </c>
      <c r="B31" s="29" t="s">
        <v>54</v>
      </c>
      <c r="C31" s="24">
        <v>6139</v>
      </c>
      <c r="D31" s="2"/>
      <c r="E31" s="25"/>
      <c r="F31" s="7">
        <v>3141</v>
      </c>
      <c r="G31" s="29" t="s">
        <v>55</v>
      </c>
      <c r="H31" s="30">
        <f>5371+738</f>
        <v>6109</v>
      </c>
      <c r="I31" s="10"/>
    </row>
    <row r="32" spans="1:9" s="4" customFormat="1" x14ac:dyDescent="0.25">
      <c r="A32" s="1">
        <v>63999</v>
      </c>
      <c r="B32" s="29" t="s">
        <v>56</v>
      </c>
      <c r="C32" s="31">
        <v>14020</v>
      </c>
      <c r="D32" s="2"/>
      <c r="E32" s="25"/>
      <c r="F32" s="7">
        <v>3151</v>
      </c>
      <c r="G32" s="29" t="s">
        <v>57</v>
      </c>
      <c r="H32" s="30">
        <v>7819</v>
      </c>
      <c r="I32" s="9"/>
    </row>
    <row r="33" spans="1:9" s="4" customFormat="1" ht="25.5" x14ac:dyDescent="0.25">
      <c r="A33" s="1"/>
      <c r="B33" s="23"/>
      <c r="C33" s="24"/>
      <c r="D33" s="2"/>
      <c r="E33" s="25"/>
      <c r="F33" s="11">
        <v>3311</v>
      </c>
      <c r="G33" s="29" t="s">
        <v>58</v>
      </c>
      <c r="H33" s="30">
        <v>9280</v>
      </c>
      <c r="I33" s="9"/>
    </row>
    <row r="34" spans="1:9" s="4" customFormat="1" ht="25.5" x14ac:dyDescent="0.25">
      <c r="A34" s="1"/>
      <c r="B34" s="23"/>
      <c r="C34" s="24"/>
      <c r="D34" s="2"/>
      <c r="E34" s="25"/>
      <c r="F34" s="11">
        <v>3361</v>
      </c>
      <c r="G34" s="29" t="s">
        <v>59</v>
      </c>
      <c r="H34" s="30">
        <v>6368.4</v>
      </c>
      <c r="I34" s="9"/>
    </row>
    <row r="35" spans="1:9" s="4" customFormat="1" ht="25.5" x14ac:dyDescent="0.25">
      <c r="A35" s="1"/>
      <c r="B35" s="23" t="s">
        <v>60</v>
      </c>
      <c r="C35" s="24"/>
      <c r="D35" s="2"/>
      <c r="E35" s="25"/>
      <c r="F35" s="11">
        <v>3411</v>
      </c>
      <c r="G35" s="29" t="s">
        <v>61</v>
      </c>
      <c r="H35" s="30">
        <v>327.12</v>
      </c>
      <c r="I35" s="9"/>
    </row>
    <row r="36" spans="1:9" s="4" customFormat="1" x14ac:dyDescent="0.25">
      <c r="A36" s="1"/>
      <c r="B36" s="33" t="s">
        <v>62</v>
      </c>
      <c r="C36" s="24"/>
      <c r="D36" s="2">
        <f>SUM(C37:C39)</f>
        <v>1379321.26</v>
      </c>
      <c r="E36" s="25"/>
      <c r="F36" s="11">
        <v>3451</v>
      </c>
      <c r="G36" s="29" t="s">
        <v>63</v>
      </c>
      <c r="H36" s="30">
        <v>28386.21</v>
      </c>
      <c r="I36" s="9"/>
    </row>
    <row r="37" spans="1:9" s="4" customFormat="1" x14ac:dyDescent="0.25">
      <c r="A37" s="1">
        <v>81110</v>
      </c>
      <c r="B37" s="29" t="s">
        <v>64</v>
      </c>
      <c r="C37" s="34">
        <f>1298474.13+14.82+73443.64+4250.07</f>
        <v>1376182.66</v>
      </c>
      <c r="D37" s="2"/>
      <c r="E37" s="25"/>
      <c r="F37" s="11">
        <v>3471</v>
      </c>
      <c r="G37" s="29" t="s">
        <v>65</v>
      </c>
      <c r="H37" s="30">
        <v>3520</v>
      </c>
      <c r="I37" s="9"/>
    </row>
    <row r="38" spans="1:9" s="4" customFormat="1" ht="25.5" x14ac:dyDescent="0.25">
      <c r="A38" s="1"/>
      <c r="B38" s="29"/>
      <c r="C38" s="24"/>
      <c r="D38" s="2"/>
      <c r="E38" s="25"/>
      <c r="F38" s="7">
        <v>3521</v>
      </c>
      <c r="G38" s="29" t="s">
        <v>66</v>
      </c>
      <c r="H38" s="30">
        <v>643.79999999999995</v>
      </c>
      <c r="I38" s="9"/>
    </row>
    <row r="39" spans="1:9" s="4" customFormat="1" ht="25.5" x14ac:dyDescent="0.25">
      <c r="A39" s="1">
        <v>81120</v>
      </c>
      <c r="B39" s="29" t="s">
        <v>67</v>
      </c>
      <c r="C39" s="35">
        <v>3138.6</v>
      </c>
      <c r="D39" s="2"/>
      <c r="E39" s="25"/>
      <c r="F39" s="7">
        <v>3531</v>
      </c>
      <c r="G39" s="29" t="s">
        <v>68</v>
      </c>
      <c r="H39" s="30">
        <v>600</v>
      </c>
      <c r="I39" s="9"/>
    </row>
    <row r="40" spans="1:9" s="4" customFormat="1" ht="25.5" x14ac:dyDescent="0.25">
      <c r="A40" s="1"/>
      <c r="B40" s="23"/>
      <c r="C40" s="24"/>
      <c r="D40" s="2"/>
      <c r="E40" s="25"/>
      <c r="F40" s="7">
        <v>3551</v>
      </c>
      <c r="G40" s="29" t="s">
        <v>69</v>
      </c>
      <c r="H40" s="30">
        <v>10905.23</v>
      </c>
      <c r="I40" s="9"/>
    </row>
    <row r="41" spans="1:9" s="4" customFormat="1" ht="25.5" x14ac:dyDescent="0.25">
      <c r="A41" s="1"/>
      <c r="B41" s="33" t="s">
        <v>70</v>
      </c>
      <c r="C41" s="34"/>
      <c r="D41" s="2">
        <f>SUM(C42:C44)</f>
        <v>709348.4</v>
      </c>
      <c r="E41" s="25"/>
      <c r="F41" s="7">
        <v>3571</v>
      </c>
      <c r="G41" s="29" t="s">
        <v>71</v>
      </c>
      <c r="H41" s="30">
        <v>13267.89</v>
      </c>
      <c r="I41" s="9"/>
    </row>
    <row r="42" spans="1:9" s="4" customFormat="1" ht="25.5" x14ac:dyDescent="0.25">
      <c r="A42" s="1">
        <v>82110</v>
      </c>
      <c r="B42" s="29" t="s">
        <v>72</v>
      </c>
      <c r="C42" s="34">
        <v>321705.02</v>
      </c>
      <c r="D42" s="2"/>
      <c r="E42" s="25"/>
      <c r="F42" s="7">
        <v>3821</v>
      </c>
      <c r="G42" s="29" t="s">
        <v>73</v>
      </c>
      <c r="H42" s="32">
        <v>4653</v>
      </c>
      <c r="I42" s="9"/>
    </row>
    <row r="43" spans="1:9" s="4" customFormat="1" ht="25.5" x14ac:dyDescent="0.25">
      <c r="A43" s="1"/>
      <c r="B43" s="29"/>
      <c r="C43" s="34"/>
      <c r="D43" s="2"/>
      <c r="E43" s="25"/>
      <c r="F43" s="11"/>
      <c r="G43" s="23" t="s">
        <v>74</v>
      </c>
      <c r="H43" s="30"/>
      <c r="I43" s="9">
        <f>SUM(H44:H49)</f>
        <v>74519.22</v>
      </c>
    </row>
    <row r="44" spans="1:9" s="4" customFormat="1" ht="25.5" x14ac:dyDescent="0.25">
      <c r="A44" s="1">
        <v>82130</v>
      </c>
      <c r="B44" s="29" t="s">
        <v>75</v>
      </c>
      <c r="C44" s="31">
        <v>387643.38</v>
      </c>
      <c r="D44" s="36"/>
      <c r="E44" s="25"/>
      <c r="F44" s="7">
        <v>4211</v>
      </c>
      <c r="G44" s="29" t="s">
        <v>76</v>
      </c>
      <c r="H44" s="30">
        <v>55000</v>
      </c>
      <c r="I44" s="9"/>
    </row>
    <row r="45" spans="1:9" s="4" customFormat="1" x14ac:dyDescent="0.25">
      <c r="A45" s="37"/>
      <c r="B45" s="38"/>
      <c r="C45" s="24"/>
      <c r="D45" s="36"/>
      <c r="E45" s="25"/>
      <c r="F45" s="7">
        <v>4411</v>
      </c>
      <c r="G45" s="29" t="s">
        <v>77</v>
      </c>
      <c r="H45" s="30">
        <v>1918</v>
      </c>
      <c r="I45" s="9"/>
    </row>
    <row r="46" spans="1:9" s="4" customFormat="1" ht="25.5" x14ac:dyDescent="0.25">
      <c r="A46" s="37"/>
      <c r="B46" s="23" t="s">
        <v>78</v>
      </c>
      <c r="C46" s="24"/>
      <c r="D46" s="2">
        <f>SUM(C47:C48)</f>
        <v>510000</v>
      </c>
      <c r="E46" s="25"/>
      <c r="F46" s="7">
        <v>4431</v>
      </c>
      <c r="G46" s="29" t="s">
        <v>79</v>
      </c>
      <c r="H46" s="30">
        <v>3774</v>
      </c>
      <c r="I46" s="9"/>
    </row>
    <row r="47" spans="1:9" s="4" customFormat="1" ht="25.5" x14ac:dyDescent="0.25">
      <c r="A47" s="1">
        <v>83120</v>
      </c>
      <c r="B47" s="39" t="s">
        <v>80</v>
      </c>
      <c r="C47" s="24">
        <v>420000</v>
      </c>
      <c r="D47" s="36"/>
      <c r="E47" s="25"/>
      <c r="F47" s="7">
        <v>4451</v>
      </c>
      <c r="G47" s="29" t="s">
        <v>81</v>
      </c>
      <c r="H47" s="30">
        <v>500</v>
      </c>
      <c r="I47" s="9"/>
    </row>
    <row r="48" spans="1:9" s="4" customFormat="1" ht="23.25" x14ac:dyDescent="0.25">
      <c r="A48" s="1">
        <v>83120</v>
      </c>
      <c r="B48" s="39" t="s">
        <v>82</v>
      </c>
      <c r="C48" s="31">
        <v>90000</v>
      </c>
      <c r="D48" s="36"/>
      <c r="E48" s="25"/>
      <c r="F48" s="7">
        <v>4521</v>
      </c>
      <c r="G48" s="29" t="s">
        <v>83</v>
      </c>
      <c r="H48" s="30">
        <v>13204.22</v>
      </c>
      <c r="I48" s="9"/>
    </row>
    <row r="49" spans="1:9" s="4" customFormat="1" ht="25.5" x14ac:dyDescent="0.25">
      <c r="A49" s="1"/>
      <c r="B49" s="29"/>
      <c r="C49" s="24"/>
      <c r="D49" s="2"/>
      <c r="E49" s="25"/>
      <c r="F49" s="7">
        <v>4611</v>
      </c>
      <c r="G49" s="29" t="s">
        <v>84</v>
      </c>
      <c r="H49" s="32">
        <v>123</v>
      </c>
      <c r="I49" s="9"/>
    </row>
    <row r="50" spans="1:9" s="4" customFormat="1" x14ac:dyDescent="0.25">
      <c r="A50" s="1"/>
      <c r="B50" s="29"/>
      <c r="C50" s="24"/>
      <c r="D50" s="2"/>
      <c r="E50" s="25"/>
      <c r="F50" s="7"/>
      <c r="G50" s="23" t="s">
        <v>85</v>
      </c>
      <c r="H50" s="30"/>
      <c r="I50" s="9">
        <f>SUM(H51)</f>
        <v>9744</v>
      </c>
    </row>
    <row r="51" spans="1:9" s="4" customFormat="1" ht="25.5" x14ac:dyDescent="0.25">
      <c r="A51" s="1"/>
      <c r="B51" s="23"/>
      <c r="C51" s="34"/>
      <c r="D51" s="2"/>
      <c r="E51" s="25"/>
      <c r="F51" s="7">
        <v>5651</v>
      </c>
      <c r="G51" s="29" t="s">
        <v>86</v>
      </c>
      <c r="H51" s="32">
        <v>9744</v>
      </c>
      <c r="I51" s="9"/>
    </row>
    <row r="52" spans="1:9" s="4" customFormat="1" x14ac:dyDescent="0.25">
      <c r="A52" s="1"/>
      <c r="B52" s="23"/>
      <c r="C52" s="34"/>
      <c r="D52" s="2"/>
      <c r="E52" s="25"/>
      <c r="F52" s="11"/>
      <c r="G52" s="23" t="s">
        <v>87</v>
      </c>
      <c r="H52" s="30"/>
      <c r="I52" s="9">
        <f>SUM(H53)</f>
        <v>740024.58</v>
      </c>
    </row>
    <row r="53" spans="1:9" s="4" customFormat="1" ht="25.5" x14ac:dyDescent="0.25">
      <c r="A53" s="1"/>
      <c r="B53" s="23"/>
      <c r="C53" s="34"/>
      <c r="D53" s="2"/>
      <c r="E53" s="25"/>
      <c r="F53" s="7">
        <v>6141</v>
      </c>
      <c r="G53" s="29" t="s">
        <v>88</v>
      </c>
      <c r="H53" s="32">
        <v>740024.58</v>
      </c>
      <c r="I53" s="9"/>
    </row>
    <row r="54" spans="1:9" s="4" customFormat="1" x14ac:dyDescent="0.25">
      <c r="A54" s="1"/>
      <c r="B54" s="23"/>
      <c r="C54" s="34"/>
      <c r="D54" s="2"/>
      <c r="E54" s="25"/>
      <c r="F54" s="7"/>
      <c r="G54" s="23" t="s">
        <v>89</v>
      </c>
      <c r="H54" s="30"/>
      <c r="I54" s="9">
        <f>SUM(H55:H56)</f>
        <v>243171.1</v>
      </c>
    </row>
    <row r="55" spans="1:9" s="4" customFormat="1" ht="25.5" x14ac:dyDescent="0.25">
      <c r="A55" s="1"/>
      <c r="B55" s="33"/>
      <c r="C55" s="34"/>
      <c r="D55" s="2"/>
      <c r="E55" s="25"/>
      <c r="F55" s="7">
        <v>9111</v>
      </c>
      <c r="G55" s="29" t="s">
        <v>90</v>
      </c>
      <c r="H55" s="30">
        <v>148557.53</v>
      </c>
      <c r="I55" s="8"/>
    </row>
    <row r="56" spans="1:9" s="4" customFormat="1" ht="25.5" x14ac:dyDescent="0.25">
      <c r="A56" s="1"/>
      <c r="B56" s="33"/>
      <c r="C56" s="34"/>
      <c r="D56" s="2"/>
      <c r="E56" s="25"/>
      <c r="F56" s="7">
        <v>9211</v>
      </c>
      <c r="G56" s="29" t="s">
        <v>91</v>
      </c>
      <c r="H56" s="32">
        <v>94613.57</v>
      </c>
      <c r="I56" s="12"/>
    </row>
    <row r="57" spans="1:9" s="4" customFormat="1" x14ac:dyDescent="0.25">
      <c r="A57" s="1"/>
      <c r="B57" s="29"/>
      <c r="C57" s="34"/>
      <c r="D57" s="2"/>
      <c r="E57" s="25"/>
      <c r="F57" s="7"/>
      <c r="G57" s="23" t="s">
        <v>92</v>
      </c>
      <c r="H57" s="40">
        <f>SUM(H5:H56)</f>
        <v>2652275.4199999995</v>
      </c>
      <c r="I57" s="41">
        <f>SUM(I5:I56)</f>
        <v>2652275.42</v>
      </c>
    </row>
    <row r="58" spans="1:9" s="4" customFormat="1" x14ac:dyDescent="0.25">
      <c r="A58" s="1"/>
      <c r="B58" s="29"/>
      <c r="C58" s="34"/>
      <c r="D58" s="2"/>
      <c r="E58" s="25"/>
      <c r="F58" s="7"/>
      <c r="G58" s="29"/>
      <c r="H58" s="30"/>
      <c r="I58" s="41">
        <f>SUM(H58)</f>
        <v>0</v>
      </c>
    </row>
    <row r="59" spans="1:9" s="4" customFormat="1" x14ac:dyDescent="0.25">
      <c r="A59" s="1"/>
      <c r="B59" s="29"/>
      <c r="C59" s="34"/>
      <c r="D59" s="2"/>
      <c r="E59" s="25"/>
      <c r="F59" s="7"/>
      <c r="G59" s="29" t="s">
        <v>93</v>
      </c>
      <c r="H59" s="32">
        <v>100000</v>
      </c>
      <c r="I59" s="41">
        <f>SUM(H59)</f>
        <v>100000</v>
      </c>
    </row>
    <row r="60" spans="1:9" s="4" customFormat="1" ht="15.75" thickBot="1" x14ac:dyDescent="0.3">
      <c r="A60" s="37"/>
      <c r="B60" s="38"/>
      <c r="C60" s="42"/>
      <c r="D60" s="36"/>
      <c r="E60" s="43"/>
      <c r="F60" s="7"/>
      <c r="G60" s="29"/>
      <c r="H60" s="32"/>
      <c r="I60" s="41"/>
    </row>
    <row r="61" spans="1:9" s="4" customFormat="1" ht="26.25" thickBot="1" x14ac:dyDescent="0.3">
      <c r="A61" s="13"/>
      <c r="B61" s="14" t="s">
        <v>94</v>
      </c>
      <c r="C61" s="44">
        <f>SUM(C5:C59)</f>
        <v>2686076.64</v>
      </c>
      <c r="D61" s="44">
        <f>SUM(D5:D59)</f>
        <v>2686076.64</v>
      </c>
      <c r="E61" s="45"/>
      <c r="F61" s="13"/>
      <c r="G61" s="14" t="s">
        <v>95</v>
      </c>
      <c r="H61" s="44">
        <f>H59+H57</f>
        <v>2752275.4199999995</v>
      </c>
      <c r="I61" s="46">
        <f>I59+I57</f>
        <v>2752275.42</v>
      </c>
    </row>
  </sheetData>
  <sheetProtection algorithmName="SHA-512" hashValue="J7ajw2hYEaJJw9WT4zc+Pq6SDQ9iyO4nOCXV837ev8y49+K0atqwQJXg0F6IrrDS1S9RMLakpJWwwREixwHPqA==" saltValue="OoIlAGhnxDw4Ewval6xYZw==" spinCount="100000" sheet="1" objects="1" scenarios="1"/>
  <mergeCells count="4">
    <mergeCell ref="A1:I1"/>
    <mergeCell ref="A2:I2"/>
    <mergeCell ref="A3:D3"/>
    <mergeCell ref="F3:I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Junio 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2015-12-11T15:40:59Z</cp:lastPrinted>
  <dcterms:created xsi:type="dcterms:W3CDTF">2015-12-11T15:25:49Z</dcterms:created>
  <dcterms:modified xsi:type="dcterms:W3CDTF">2015-12-11T16:11:53Z</dcterms:modified>
</cp:coreProperties>
</file>